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fidan\Desktop\Проектобюджет 2023г\Проектобюджет 2023\"/>
    </mc:Choice>
  </mc:AlternateContent>
  <bookViews>
    <workbookView xWindow="0" yWindow="0" windowWidth="19200" windowHeight="12180"/>
  </bookViews>
  <sheets>
    <sheet name="приложение №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75" i="1" l="1"/>
  <c r="M76" i="1"/>
  <c r="C69" i="1"/>
  <c r="C41" i="1" s="1"/>
  <c r="C44" i="1"/>
  <c r="M41" i="1" l="1"/>
  <c r="M32" i="1"/>
  <c r="M91" i="1" l="1"/>
  <c r="E93" i="1" l="1"/>
  <c r="M93" i="1" s="1"/>
  <c r="D37" i="1" l="1"/>
  <c r="D15" i="1" l="1"/>
  <c r="D69" i="1"/>
  <c r="J79" i="1" l="1"/>
  <c r="L79" i="1"/>
  <c r="H79" i="1"/>
  <c r="J76" i="1"/>
  <c r="I67" i="1"/>
  <c r="M34" i="1"/>
  <c r="M33" i="1" s="1"/>
  <c r="L37" i="1"/>
  <c r="L36" i="1" s="1"/>
  <c r="L25" i="1"/>
  <c r="H25" i="1"/>
  <c r="I25" i="1" s="1"/>
  <c r="I15" i="1"/>
  <c r="F15" i="1"/>
  <c r="L15" i="1"/>
  <c r="L14" i="1" s="1"/>
  <c r="M79" i="1" l="1"/>
  <c r="I24" i="1"/>
  <c r="L24" i="1"/>
  <c r="J75" i="1"/>
  <c r="L75" i="1"/>
  <c r="D75" i="1"/>
  <c r="M25" i="1"/>
  <c r="M24" i="1" s="1"/>
  <c r="E86" i="1"/>
  <c r="M86" i="1" s="1"/>
  <c r="L13" i="1" l="1"/>
  <c r="L96" i="1" l="1"/>
  <c r="D14" i="1"/>
  <c r="H24" i="1"/>
  <c r="H37" i="1"/>
  <c r="H36" i="1" l="1"/>
  <c r="M36" i="1" s="1"/>
  <c r="M37" i="1"/>
  <c r="J13" i="1" l="1"/>
  <c r="J96" i="1" l="1"/>
  <c r="H96" i="1"/>
  <c r="M96" i="1" s="1"/>
</calcChain>
</file>

<file path=xl/sharedStrings.xml><?xml version="1.0" encoding="utf-8"?>
<sst xmlns="http://schemas.openxmlformats.org/spreadsheetml/2006/main" count="169" uniqueCount="119">
  <si>
    <t>ВСИЧКО ЗА КАПИТАЛОВИ РАЗХОДИ:</t>
  </si>
  <si>
    <t>Изработване на кадастрална и специализирана карти и регистри на землището на село Орешене</t>
  </si>
  <si>
    <t>53-09</t>
  </si>
  <si>
    <t>Изготвяне на общ устройствен план на община Дулово</t>
  </si>
  <si>
    <t>Д/ст 898 "Други дейности по икономиката"</t>
  </si>
  <si>
    <t>51-00</t>
  </si>
  <si>
    <t>Д/ст 832 "Служебни дейности по поддръжка, ремонт и изграждане на пътища"</t>
  </si>
  <si>
    <t>Функция "Икономически дейности и услуги"</t>
  </si>
  <si>
    <t>VII.</t>
  </si>
  <si>
    <t>Д/ст 740 "Музеи"</t>
  </si>
  <si>
    <t>Закупуване на 2 броя климатици за читалищната зала вс.Чернолик</t>
  </si>
  <si>
    <t>52-03</t>
  </si>
  <si>
    <t>Д/ст 738 "Читалища"</t>
  </si>
  <si>
    <t>Д/ст 714 "Спортни бази заспорт за всички"</t>
  </si>
  <si>
    <t>Функция "Почивно дело, култура, религиозни дейности"</t>
  </si>
  <si>
    <t>VI.</t>
  </si>
  <si>
    <t>Д/ст 623 "Чистота"</t>
  </si>
  <si>
    <t>Изграждане на спортна площадка в село Водно</t>
  </si>
  <si>
    <t>Д/ст 622 "Озеленяване"</t>
  </si>
  <si>
    <t>Д/ст 604 "Осветление на улици и площади"</t>
  </si>
  <si>
    <t>Функция "Жил.строителство, БКС и опазване на околната среда"</t>
  </si>
  <si>
    <t>Изграждане на сградно канализационно към ПСОВ на МБАЛ- гр.Дулово</t>
  </si>
  <si>
    <t>Д/ст 412 "Многопрофилни болници за активно лечение"</t>
  </si>
  <si>
    <t>Функция "Здравеопазване"</t>
  </si>
  <si>
    <t>Функция "Социално осигуряване ,подпомагане и грижи"</t>
  </si>
  <si>
    <t>III.</t>
  </si>
  <si>
    <t>Изграждане на сградно канализационно отклонение към ЦДГ №1 гр.Дулово</t>
  </si>
  <si>
    <t>Еко кът и съоръжения за детска площадка в ДГ с.Яребица</t>
  </si>
  <si>
    <t>Доставка на асансьор за ДГ " Щастливо детство" гр.Дулово</t>
  </si>
  <si>
    <t>Д/ст 311 "Детски градини"</t>
  </si>
  <si>
    <t>Функция "Образование"</t>
  </si>
  <si>
    <t>ІІ.</t>
  </si>
  <si>
    <t>Д/ст 122 "Общинска администрация"</t>
  </si>
  <si>
    <t>Функция "Общи държавни служби"</t>
  </si>
  <si>
    <t>І.</t>
  </si>
  <si>
    <t>МЕСТНИ ДЕЙНОСТИ</t>
  </si>
  <si>
    <t>В.</t>
  </si>
  <si>
    <t>1.</t>
  </si>
  <si>
    <t>І</t>
  </si>
  <si>
    <t>ДЪРЖАВНИ ДЕЙНОСТИ</t>
  </si>
  <si>
    <t>А.</t>
  </si>
  <si>
    <t>ВСИЧКО:</t>
  </si>
  <si>
    <t>ИЗТОЧНИЦИ НА ФИНАНСИРАНЕ</t>
  </si>
  <si>
    <t>Наименование на обекта</t>
  </si>
  <si>
    <t>№ по ред</t>
  </si>
  <si>
    <t>С П Р А В К А</t>
  </si>
  <si>
    <t>ОБЩИНА ДУЛОВО, ОБЛАСТ СИЛИСТРА</t>
  </si>
  <si>
    <t>Приложение № 3</t>
  </si>
  <si>
    <t>ремонт на сградата на кметство с.Паисиево-подмяна на дограма</t>
  </si>
  <si>
    <t>ремонт на сградада на кметство с.Вокил</t>
  </si>
  <si>
    <t>ремонт на сградада на кметство с.Орешене -ремонт покрив и смяна на дограма</t>
  </si>
  <si>
    <t>ремонт на сградада на кметство с.Овен- подмяна на дограма, изграждане на външна тоалетна с две клетки</t>
  </si>
  <si>
    <t>ремонт на парна инсталация и котелно помещение в детска ясла град Дулово</t>
  </si>
  <si>
    <t>ремонт  на сградата на пенсионерски клуб в с.Яребица</t>
  </si>
  <si>
    <t>ремонт на ул. "Трета" гр.Дулово</t>
  </si>
  <si>
    <t>ремонт на ул. "Първи май" гр.Дулово</t>
  </si>
  <si>
    <t xml:space="preserve">ремонт на  ул."Шеста" с.Руйно </t>
  </si>
  <si>
    <t>ремонт на ул. "Пета" с.Овен-частта между ул."Първа" и ул."Трета"</t>
  </si>
  <si>
    <t>ремонт на ул. "Седма" с.Овен в часта м/у ул.Шеста и ул.Пета</t>
  </si>
  <si>
    <t>ремонт на ул. "Хр.Ботев" с. Вокил</t>
  </si>
  <si>
    <t>ремонт на ул. "Искър" с. Вокил</t>
  </si>
  <si>
    <t>ремонт на ул. "Вит" с. Паисиево</t>
  </si>
  <si>
    <t>ремонт на ул. "Десета" с.Яребица</t>
  </si>
  <si>
    <t>ремонт на ул."Шеста" с.П. Таслаково</t>
  </si>
  <si>
    <t>ремонт на ул."Девета"с.Колобър</t>
  </si>
  <si>
    <t>ремонт на ул."Шеста"с.Колобър</t>
  </si>
  <si>
    <t>ремонт на ул."Единадесета"с.Колобър</t>
  </si>
  <si>
    <t>ремонт на ул."Кирил и Методий"с.Чернолик</t>
  </si>
  <si>
    <t>ремонт на ул."Шеснадесета"с.Поройно</t>
  </si>
  <si>
    <t>ремонт на ул."Втора"с.Водно</t>
  </si>
  <si>
    <t>ремонт на сградата на читалището в с.Руйно</t>
  </si>
  <si>
    <t>ремонт на сградата на читалището в с.Паисиево</t>
  </si>
  <si>
    <t>ремонт на ул."Първа"с.Черковна</t>
  </si>
  <si>
    <t>Доставка на верижен трактор</t>
  </si>
  <si>
    <t>Ремонт на покрив на общинска администрация Дулово</t>
  </si>
  <si>
    <t xml:space="preserve">Ремонт на сградно канализационно отклонение към ЦДГ №1 гр.Дулово 2-ри етап </t>
  </si>
  <si>
    <t>ремонт на сградно канализационно  на МБАЛ- гр.Дулово 2-ри етап</t>
  </si>
  <si>
    <t>Доставка и монтаж на водогреен котел за общинска администрация</t>
  </si>
  <si>
    <t>ремонт на ул."14-та"с.Златоклас</t>
  </si>
  <si>
    <t>Изготвяне на  план за интегрирано развитие на  община Дулово</t>
  </si>
  <si>
    <t>Изготвяне на Генерален план  за организация на движението в община Дулово</t>
  </si>
  <si>
    <t>52-19</t>
  </si>
  <si>
    <t>51-01</t>
  </si>
  <si>
    <t>ремонт на центарлен площад с.П. Таслаково</t>
  </si>
  <si>
    <t>ремонт на тренировъчна зала по борба и съблекални за футболните отбори към градски стадион в гр.Дулово</t>
  </si>
  <si>
    <t>52-06</t>
  </si>
  <si>
    <t>V.</t>
  </si>
  <si>
    <t>ремонт на ул."Седма" с.П. Таслаково</t>
  </si>
  <si>
    <t>Д/ст 525 "Клубове на пенсионера, инвалида и др."</t>
  </si>
  <si>
    <t>ІV.</t>
  </si>
  <si>
    <t>ремонт на площад-кръстовището между ул.П.Яворов,Първи май и Стефан Караджа село Межден</t>
  </si>
  <si>
    <t>ремонт на помещения в сградата на читалището в с.Правда</t>
  </si>
  <si>
    <t>МРРБ</t>
  </si>
  <si>
    <t>Основен ремонт на здравна служба с.Паисиево</t>
  </si>
  <si>
    <t>Основен ремонт на спортна зала към градски стадион гр.Дулово</t>
  </si>
  <si>
    <t>Рехабилитация и реконструкция на общински път Межден - Козяк</t>
  </si>
  <si>
    <t>Рехабилитация и реконструкция на общински път Правда -Чернолик</t>
  </si>
  <si>
    <t>Рехабилитация и реконструкция на общински път Колобър - П.Таслаково</t>
  </si>
  <si>
    <t>Целева субсидия от РБ 2023</t>
  </si>
  <si>
    <t>за разпределението на сумата за капиталови разходи към 2023 г.</t>
  </si>
  <si>
    <t>Доставка на 2 броя контейнери за автоспирка в с.Боил и  склад с.Овен</t>
  </si>
  <si>
    <t>Д/ст 322 "Общообразователна дейност"</t>
  </si>
  <si>
    <t>Преходен остатък от РБ 2022</t>
  </si>
  <si>
    <t>Преходен остатък 2018</t>
  </si>
  <si>
    <t>Преходен остатък 2019</t>
  </si>
  <si>
    <t>Преходен остатък от продажби 2020г</t>
  </si>
  <si>
    <t xml:space="preserve">Преходен остатък  2020 </t>
  </si>
  <si>
    <t>Преходен остатък  2021</t>
  </si>
  <si>
    <t>Преходен остатък от продажби на ДМА §§ 40-00 2022</t>
  </si>
  <si>
    <t>Д/ст 849 "Други дейности по транспорта, пътищата и далекосъобщенията"</t>
  </si>
  <si>
    <t>2</t>
  </si>
  <si>
    <t>Рехабилитация на отоплителна инсталация в ОУ с.Правда</t>
  </si>
  <si>
    <t>Д/ст 619 "Други дейности по жилищното строителство , благоустройство и регионалното  развитие"</t>
  </si>
  <si>
    <t>Изграждане на ограда на градски парк - Дулово</t>
  </si>
  <si>
    <t>Преходен остатък от продажба на ДА  2021 год.</t>
  </si>
  <si>
    <t>Д/ст 606 ""</t>
  </si>
  <si>
    <t xml:space="preserve">Доставка на камионетка до 3,5т за почистване на пешеходни зони и улични платна </t>
  </si>
  <si>
    <t>Доставка на челен товарач</t>
  </si>
  <si>
    <t>52-04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</si>
</sst>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i/>
      <sz val="10"/>
      <name val="Bodoni MT"/>
      <family val="1"/>
    </font>
    <font>
      <sz val="10"/>
      <name val="Bodoni MT"/>
      <family val="1"/>
    </font>
    <font>
      <b/>
      <sz val="10"/>
      <name val="Bodoni MT"/>
      <family val="1"/>
    </font>
    <font>
      <sz val="8"/>
      <color theme="1"/>
      <name val="Bodoni MT"/>
      <family val="1"/>
    </font>
    <font>
      <sz val="8"/>
      <name val="Bodoni MT"/>
      <family val="1"/>
    </font>
    <font>
      <i/>
      <sz val="8"/>
      <name val="Bodoni MT"/>
      <family val="1"/>
    </font>
    <font>
      <b/>
      <i/>
      <sz val="8"/>
      <name val="Bodoni MT"/>
      <family val="1"/>
    </font>
    <font>
      <b/>
      <sz val="8"/>
      <color theme="1"/>
      <name val="Bodoni MT"/>
      <family val="1"/>
    </font>
    <font>
      <b/>
      <sz val="8"/>
      <name val="Bodoni MT"/>
      <family val="1"/>
    </font>
    <font>
      <b/>
      <i/>
      <sz val="8"/>
      <color theme="1"/>
      <name val="Bodoni MT"/>
      <family val="1"/>
    </font>
    <font>
      <i/>
      <sz val="8"/>
      <color theme="1"/>
      <name val="Bodoni MT"/>
      <family val="1"/>
    </font>
    <font>
      <b/>
      <sz val="7"/>
      <name val="Bodoni MT"/>
      <family val="1"/>
    </font>
    <font>
      <b/>
      <sz val="12"/>
      <name val="Bodoni MT"/>
      <family val="1"/>
    </font>
    <font>
      <b/>
      <sz val="14"/>
      <name val="Bodoni MT"/>
      <family val="1"/>
    </font>
    <font>
      <sz val="8"/>
      <color rgb="FFFF0000"/>
      <name val="Bodoni MT"/>
      <family val="1"/>
    </font>
    <font>
      <sz val="14"/>
      <name val="Bodoni MT"/>
      <family val="1"/>
    </font>
    <font>
      <sz val="11"/>
      <name val="Bodoni MT"/>
      <family val="1"/>
    </font>
    <font>
      <b/>
      <i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top" wrapText="1"/>
    </xf>
    <xf numFmtId="0" fontId="8" fillId="5" borderId="1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4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right" vertical="top" wrapText="1"/>
    </xf>
    <xf numFmtId="0" fontId="0" fillId="3" borderId="0" xfId="0" applyFill="1"/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11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right" vertical="center" wrapText="1"/>
    </xf>
    <xf numFmtId="0" fontId="7" fillId="7" borderId="2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top" wrapText="1"/>
    </xf>
    <xf numFmtId="49" fontId="6" fillId="3" borderId="1" xfId="0" applyNumberFormat="1" applyFont="1" applyFill="1" applyBorder="1" applyAlignment="1">
      <alignment horizontal="right" vertical="top" wrapText="1"/>
    </xf>
    <xf numFmtId="0" fontId="15" fillId="0" borderId="1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 wrapText="1"/>
    </xf>
    <xf numFmtId="0" fontId="16" fillId="0" borderId="0" xfId="0" applyFont="1"/>
    <xf numFmtId="0" fontId="5" fillId="2" borderId="1" xfId="0" applyFont="1" applyFill="1" applyBorder="1" applyAlignment="1">
      <alignment vertical="top" wrapText="1"/>
    </xf>
    <xf numFmtId="0" fontId="17" fillId="0" borderId="0" xfId="0" applyFont="1" applyAlignment="1">
      <alignment horizontal="right"/>
    </xf>
    <xf numFmtId="0" fontId="7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8" fillId="5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9" fillId="3" borderId="0" xfId="0" applyFont="1" applyFill="1"/>
    <xf numFmtId="0" fontId="5" fillId="3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7" fillId="7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0" fillId="2" borderId="0" xfId="0" applyFill="1"/>
    <xf numFmtId="49" fontId="6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topLeftCell="A94" zoomScale="140" zoomScaleNormal="140" workbookViewId="0">
      <selection activeCell="L17" sqref="L17"/>
    </sheetView>
  </sheetViews>
  <sheetFormatPr defaultRowHeight="15" x14ac:dyDescent="0.25"/>
  <cols>
    <col min="1" max="1" width="6.85546875" customWidth="1"/>
    <col min="2" max="2" width="22" customWidth="1"/>
    <col min="3" max="3" width="9.7109375" customWidth="1"/>
    <col min="5" max="5" width="6.85546875" customWidth="1"/>
    <col min="6" max="7" width="7.5703125" customWidth="1"/>
    <col min="8" max="8" width="7.7109375" customWidth="1"/>
    <col min="9" max="9" width="7.42578125" customWidth="1"/>
    <col min="10" max="10" width="7.28515625" customWidth="1"/>
    <col min="11" max="11" width="9.140625" customWidth="1"/>
    <col min="12" max="12" width="8.28515625" customWidth="1"/>
    <col min="13" max="13" width="9.5703125" customWidth="1"/>
  </cols>
  <sheetData>
    <row r="1" spans="1:13" ht="34.5" customHeight="1" x14ac:dyDescent="0.25">
      <c r="A1" s="121" t="s">
        <v>47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8" customHeight="1" x14ac:dyDescent="0.25">
      <c r="A2" s="74"/>
      <c r="B2" s="74"/>
      <c r="C2" s="74"/>
      <c r="D2" s="74"/>
      <c r="E2" s="74"/>
      <c r="F2" s="74"/>
      <c r="G2" s="90"/>
      <c r="H2" s="74"/>
      <c r="I2" s="117"/>
      <c r="J2" s="117"/>
      <c r="K2" s="117"/>
      <c r="L2" s="117"/>
      <c r="M2" s="117"/>
    </row>
    <row r="3" spans="1:13" ht="16.5" x14ac:dyDescent="0.3">
      <c r="A3" s="122" t="s">
        <v>46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18.75" x14ac:dyDescent="0.3">
      <c r="A4" s="123" t="s">
        <v>45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18.75" x14ac:dyDescent="0.3">
      <c r="A5" s="123" t="s">
        <v>99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5">
      <c r="A6" s="124" t="s">
        <v>44</v>
      </c>
      <c r="B6" s="124" t="s">
        <v>43</v>
      </c>
      <c r="C6" s="83"/>
      <c r="D6" s="127" t="s">
        <v>42</v>
      </c>
      <c r="E6" s="128"/>
      <c r="F6" s="128"/>
      <c r="G6" s="128"/>
      <c r="H6" s="128"/>
      <c r="I6" s="128"/>
      <c r="J6" s="128"/>
      <c r="K6" s="128"/>
      <c r="L6" s="128"/>
      <c r="M6" s="129"/>
    </row>
    <row r="7" spans="1:13" ht="15" customHeight="1" x14ac:dyDescent="0.25">
      <c r="A7" s="125"/>
      <c r="B7" s="125"/>
      <c r="C7" s="125" t="s">
        <v>98</v>
      </c>
      <c r="D7" s="118" t="s">
        <v>102</v>
      </c>
      <c r="E7" s="118" t="s">
        <v>103</v>
      </c>
      <c r="F7" s="118" t="s">
        <v>104</v>
      </c>
      <c r="G7" s="118" t="s">
        <v>105</v>
      </c>
      <c r="H7" s="118" t="s">
        <v>106</v>
      </c>
      <c r="I7" s="118" t="s">
        <v>107</v>
      </c>
      <c r="J7" s="118" t="s">
        <v>114</v>
      </c>
      <c r="K7" s="118" t="s">
        <v>92</v>
      </c>
      <c r="L7" s="118" t="s">
        <v>108</v>
      </c>
      <c r="M7" s="118" t="s">
        <v>41</v>
      </c>
    </row>
    <row r="8" spans="1:13" ht="48" customHeight="1" x14ac:dyDescent="0.25">
      <c r="A8" s="126"/>
      <c r="B8" s="126"/>
      <c r="C8" s="126"/>
      <c r="D8" s="119"/>
      <c r="E8" s="119"/>
      <c r="F8" s="119"/>
      <c r="G8" s="120"/>
      <c r="H8" s="119"/>
      <c r="I8" s="119"/>
      <c r="J8" s="119"/>
      <c r="K8" s="130"/>
      <c r="L8" s="119"/>
      <c r="M8" s="119"/>
    </row>
    <row r="9" spans="1:13" x14ac:dyDescent="0.25">
      <c r="A9" s="59" t="s">
        <v>40</v>
      </c>
      <c r="B9" s="58" t="s">
        <v>39</v>
      </c>
      <c r="C9" s="58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 x14ac:dyDescent="0.25">
      <c r="A10" s="31" t="s">
        <v>38</v>
      </c>
      <c r="B10" s="49" t="s">
        <v>30</v>
      </c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x14ac:dyDescent="0.25">
      <c r="A11" s="41" t="s">
        <v>37</v>
      </c>
      <c r="B11" s="47"/>
      <c r="C11" s="47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idden="1" x14ac:dyDescent="0.25">
      <c r="A12" s="62"/>
      <c r="B12" s="11"/>
      <c r="C12" s="11"/>
      <c r="D12" s="10"/>
      <c r="E12" s="10"/>
      <c r="F12" s="10"/>
      <c r="G12" s="10"/>
      <c r="H12" s="10"/>
      <c r="I12" s="10"/>
      <c r="J12" s="10">
        <v>0</v>
      </c>
      <c r="K12" s="10"/>
      <c r="L12" s="10"/>
      <c r="M12" s="60">
        <v>0</v>
      </c>
    </row>
    <row r="13" spans="1:13" ht="23.25" customHeight="1" x14ac:dyDescent="0.25">
      <c r="A13" s="59" t="s">
        <v>36</v>
      </c>
      <c r="B13" s="58" t="s">
        <v>35</v>
      </c>
      <c r="C13" s="96">
        <v>1842100</v>
      </c>
      <c r="D13" s="57">
        <v>497304</v>
      </c>
      <c r="E13" s="57">
        <v>62214</v>
      </c>
      <c r="F13" s="57">
        <v>13400</v>
      </c>
      <c r="G13" s="57">
        <v>64003</v>
      </c>
      <c r="H13" s="57">
        <v>830300</v>
      </c>
      <c r="I13" s="57">
        <v>73600</v>
      </c>
      <c r="J13" s="57">
        <f>J14+J24+J33+J36+J41+J75+J86</f>
        <v>61000</v>
      </c>
      <c r="K13" s="57">
        <v>3552892</v>
      </c>
      <c r="L13" s="57">
        <f>L14+L24+L33+L36+L41+L75+L86</f>
        <v>365000</v>
      </c>
      <c r="M13" s="57">
        <f>SUM(C13:L13)</f>
        <v>7361813</v>
      </c>
    </row>
    <row r="14" spans="1:13" ht="39.75" customHeight="1" x14ac:dyDescent="0.25">
      <c r="A14" s="31" t="s">
        <v>34</v>
      </c>
      <c r="B14" s="49" t="s">
        <v>33</v>
      </c>
      <c r="C14" s="49"/>
      <c r="D14" s="43">
        <f t="shared" ref="D14" si="0">D15</f>
        <v>50000</v>
      </c>
      <c r="E14" s="43"/>
      <c r="F14" s="43">
        <v>13400</v>
      </c>
      <c r="G14" s="43">
        <v>20000</v>
      </c>
      <c r="H14" s="43"/>
      <c r="I14" s="43">
        <v>20000</v>
      </c>
      <c r="J14" s="43"/>
      <c r="K14" s="43"/>
      <c r="L14" s="43">
        <f>L15</f>
        <v>160000</v>
      </c>
      <c r="M14" s="43"/>
    </row>
    <row r="15" spans="1:13" ht="34.5" customHeight="1" x14ac:dyDescent="0.25">
      <c r="A15" s="15">
        <v>1</v>
      </c>
      <c r="B15" s="56" t="s">
        <v>32</v>
      </c>
      <c r="C15" s="56"/>
      <c r="D15" s="13">
        <f t="shared" ref="D15:I15" si="1">SUM(D16:D23)</f>
        <v>50000</v>
      </c>
      <c r="E15" s="13"/>
      <c r="F15" s="13">
        <f t="shared" si="1"/>
        <v>13400</v>
      </c>
      <c r="G15" s="13">
        <v>20000</v>
      </c>
      <c r="H15" s="13"/>
      <c r="I15" s="13">
        <f t="shared" si="1"/>
        <v>20000</v>
      </c>
      <c r="J15" s="13"/>
      <c r="K15" s="13"/>
      <c r="L15" s="13">
        <f>SUM(L16:L23)</f>
        <v>160000</v>
      </c>
      <c r="M15" s="13"/>
    </row>
    <row r="16" spans="1:13" ht="34.5" customHeight="1" x14ac:dyDescent="0.25">
      <c r="A16" s="70" t="s">
        <v>5</v>
      </c>
      <c r="B16" s="67" t="s">
        <v>74</v>
      </c>
      <c r="C16" s="67"/>
      <c r="D16" s="68"/>
      <c r="E16" s="68"/>
      <c r="F16" s="68"/>
      <c r="G16" s="68"/>
      <c r="H16" s="68"/>
      <c r="I16" s="68"/>
      <c r="J16" s="68"/>
      <c r="K16" s="68"/>
      <c r="L16" s="68">
        <v>50000</v>
      </c>
      <c r="M16" s="68"/>
    </row>
    <row r="17" spans="1:13" ht="34.5" customHeight="1" x14ac:dyDescent="0.25">
      <c r="A17" s="70" t="s">
        <v>81</v>
      </c>
      <c r="B17" s="67" t="s">
        <v>77</v>
      </c>
      <c r="C17" s="67"/>
      <c r="D17" s="68"/>
      <c r="E17" s="68"/>
      <c r="F17" s="68"/>
      <c r="G17" s="68"/>
      <c r="H17" s="68"/>
      <c r="I17" s="68"/>
      <c r="J17" s="68"/>
      <c r="K17" s="68"/>
      <c r="L17" s="68">
        <v>80000</v>
      </c>
      <c r="M17" s="68"/>
    </row>
    <row r="18" spans="1:13" ht="34.5" customHeight="1" x14ac:dyDescent="0.25">
      <c r="A18" s="70" t="s">
        <v>2</v>
      </c>
      <c r="B18" s="67" t="s">
        <v>79</v>
      </c>
      <c r="C18" s="67"/>
      <c r="D18" s="68"/>
      <c r="E18" s="68"/>
      <c r="F18" s="68"/>
      <c r="G18" s="68"/>
      <c r="H18" s="68"/>
      <c r="I18" s="68"/>
      <c r="J18" s="68"/>
      <c r="K18" s="68"/>
      <c r="L18" s="68">
        <v>30000</v>
      </c>
      <c r="M18" s="68"/>
    </row>
    <row r="19" spans="1:13" ht="42" customHeight="1" x14ac:dyDescent="0.25">
      <c r="A19" s="10" t="s">
        <v>5</v>
      </c>
      <c r="B19" s="11" t="s">
        <v>48</v>
      </c>
      <c r="C19" s="11"/>
      <c r="D19" s="9"/>
      <c r="E19" s="9"/>
      <c r="F19" s="9">
        <v>13400</v>
      </c>
      <c r="G19" s="9"/>
      <c r="H19" s="9"/>
      <c r="I19" s="9"/>
      <c r="J19" s="9"/>
      <c r="K19" s="9"/>
      <c r="L19" s="9"/>
      <c r="M19" s="68"/>
    </row>
    <row r="20" spans="1:13" ht="42" customHeight="1" x14ac:dyDescent="0.25">
      <c r="A20" s="10" t="s">
        <v>5</v>
      </c>
      <c r="B20" s="11" t="s">
        <v>49</v>
      </c>
      <c r="C20" s="11"/>
      <c r="D20" s="9"/>
      <c r="E20" s="9"/>
      <c r="F20" s="9"/>
      <c r="G20" s="9"/>
      <c r="H20" s="9"/>
      <c r="I20" s="9">
        <v>20000</v>
      </c>
      <c r="J20" s="9"/>
      <c r="K20" s="9"/>
      <c r="L20" s="9"/>
      <c r="M20" s="68"/>
    </row>
    <row r="21" spans="1:13" ht="42" customHeight="1" x14ac:dyDescent="0.25">
      <c r="A21" s="61" t="s">
        <v>5</v>
      </c>
      <c r="B21" s="11" t="s">
        <v>50</v>
      </c>
      <c r="C21" s="11"/>
      <c r="D21" s="9"/>
      <c r="E21" s="9"/>
      <c r="F21" s="9"/>
      <c r="G21" s="9">
        <v>10000</v>
      </c>
      <c r="H21" s="9"/>
      <c r="I21" s="9"/>
      <c r="J21" s="9"/>
      <c r="K21" s="9"/>
      <c r="L21" s="9"/>
      <c r="M21" s="68"/>
    </row>
    <row r="22" spans="1:13" ht="51.75" customHeight="1" x14ac:dyDescent="0.25">
      <c r="A22" s="10" t="s">
        <v>5</v>
      </c>
      <c r="B22" s="11" t="s">
        <v>51</v>
      </c>
      <c r="C22" s="11"/>
      <c r="D22" s="9"/>
      <c r="E22" s="9"/>
      <c r="F22" s="9"/>
      <c r="G22" s="9">
        <v>10000</v>
      </c>
      <c r="H22" s="9"/>
      <c r="I22" s="9"/>
      <c r="J22" s="9"/>
      <c r="K22" s="9"/>
      <c r="L22" s="9"/>
      <c r="M22" s="68"/>
    </row>
    <row r="23" spans="1:13" s="88" customFormat="1" ht="42.75" customHeight="1" x14ac:dyDescent="0.25">
      <c r="A23" s="16" t="s">
        <v>2</v>
      </c>
      <c r="B23" s="71" t="s">
        <v>80</v>
      </c>
      <c r="C23" s="71"/>
      <c r="D23" s="16">
        <v>50000</v>
      </c>
      <c r="E23" s="16"/>
      <c r="F23" s="16"/>
      <c r="G23" s="16"/>
      <c r="H23" s="16"/>
      <c r="I23" s="16"/>
      <c r="J23" s="16"/>
      <c r="K23" s="16"/>
      <c r="L23" s="16"/>
      <c r="M23" s="68"/>
    </row>
    <row r="24" spans="1:13" x14ac:dyDescent="0.25">
      <c r="A24" s="55" t="s">
        <v>31</v>
      </c>
      <c r="B24" s="54" t="s">
        <v>30</v>
      </c>
      <c r="C24" s="54">
        <v>100000</v>
      </c>
      <c r="D24" s="53"/>
      <c r="E24" s="53"/>
      <c r="F24" s="53"/>
      <c r="G24" s="53">
        <v>10000</v>
      </c>
      <c r="H24" s="53">
        <f>H25</f>
        <v>40000</v>
      </c>
      <c r="I24" s="53">
        <f t="shared" ref="I24" si="2">I25</f>
        <v>33600</v>
      </c>
      <c r="J24" s="53"/>
      <c r="K24" s="53"/>
      <c r="L24" s="53">
        <f>L25</f>
        <v>50000</v>
      </c>
      <c r="M24" s="53">
        <f>M25+M31</f>
        <v>100000</v>
      </c>
    </row>
    <row r="25" spans="1:13" ht="42.75" customHeight="1" x14ac:dyDescent="0.25">
      <c r="A25" s="52">
        <v>1</v>
      </c>
      <c r="B25" s="14" t="s">
        <v>29</v>
      </c>
      <c r="C25" s="14"/>
      <c r="D25" s="13"/>
      <c r="E25" s="13"/>
      <c r="F25" s="13"/>
      <c r="G25" s="13">
        <v>10000</v>
      </c>
      <c r="H25" s="13">
        <f>SUM(H26:H30)</f>
        <v>40000</v>
      </c>
      <c r="I25" s="13">
        <f>SUM(I26:I30)</f>
        <v>33600</v>
      </c>
      <c r="J25" s="13"/>
      <c r="K25" s="13"/>
      <c r="L25" s="13">
        <f>SUM(L26:L30)</f>
        <v>50000</v>
      </c>
      <c r="M25" s="13">
        <f>SUM(M26:M30)</f>
        <v>0</v>
      </c>
    </row>
    <row r="26" spans="1:13" ht="42.75" customHeight="1" x14ac:dyDescent="0.25">
      <c r="A26" s="70" t="s">
        <v>5</v>
      </c>
      <c r="B26" s="71" t="s">
        <v>75</v>
      </c>
      <c r="C26" s="71"/>
      <c r="D26" s="68"/>
      <c r="E26" s="68"/>
      <c r="F26" s="68"/>
      <c r="G26" s="68"/>
      <c r="H26" s="68"/>
      <c r="I26" s="68"/>
      <c r="J26" s="68"/>
      <c r="K26" s="68"/>
      <c r="L26" s="68">
        <v>50000</v>
      </c>
      <c r="M26" s="68"/>
    </row>
    <row r="27" spans="1:13" ht="42.75" customHeight="1" x14ac:dyDescent="0.25">
      <c r="A27" s="39" t="s">
        <v>11</v>
      </c>
      <c r="B27" s="11" t="s">
        <v>28</v>
      </c>
      <c r="C27" s="11"/>
      <c r="D27" s="10"/>
      <c r="E27" s="10"/>
      <c r="F27" s="10"/>
      <c r="G27" s="10"/>
      <c r="H27" s="10"/>
      <c r="I27" s="10">
        <v>18600</v>
      </c>
      <c r="J27" s="10"/>
      <c r="K27" s="10"/>
      <c r="L27" s="10"/>
      <c r="M27" s="68"/>
    </row>
    <row r="28" spans="1:13" ht="42.75" customHeight="1" x14ac:dyDescent="0.25">
      <c r="A28" s="39" t="s">
        <v>11</v>
      </c>
      <c r="B28" s="11" t="s">
        <v>27</v>
      </c>
      <c r="C28" s="11"/>
      <c r="D28" s="10"/>
      <c r="E28" s="10"/>
      <c r="F28" s="10"/>
      <c r="G28" s="10">
        <v>10000</v>
      </c>
      <c r="H28" s="10"/>
      <c r="I28" s="10"/>
      <c r="J28" s="10"/>
      <c r="K28" s="10"/>
      <c r="L28" s="10"/>
      <c r="M28" s="68"/>
    </row>
    <row r="29" spans="1:13" ht="53.25" customHeight="1" x14ac:dyDescent="0.25">
      <c r="A29" s="39" t="s">
        <v>5</v>
      </c>
      <c r="B29" s="11" t="s">
        <v>52</v>
      </c>
      <c r="C29" s="11"/>
      <c r="D29" s="10"/>
      <c r="E29" s="10"/>
      <c r="F29" s="10"/>
      <c r="G29" s="10"/>
      <c r="H29" s="10"/>
      <c r="I29" s="10">
        <v>15000</v>
      </c>
      <c r="J29" s="10"/>
      <c r="K29" s="10"/>
      <c r="L29" s="10"/>
      <c r="M29" s="68"/>
    </row>
    <row r="30" spans="1:13" ht="45" customHeight="1" x14ac:dyDescent="0.25">
      <c r="A30" s="76" t="s">
        <v>85</v>
      </c>
      <c r="B30" s="11" t="s">
        <v>26</v>
      </c>
      <c r="C30" s="11"/>
      <c r="D30" s="9"/>
      <c r="E30" s="9"/>
      <c r="F30" s="9"/>
      <c r="G30" s="9"/>
      <c r="H30" s="51">
        <v>40000</v>
      </c>
      <c r="I30" s="51"/>
      <c r="J30" s="51"/>
      <c r="K30" s="9"/>
      <c r="L30" s="51"/>
      <c r="M30" s="68"/>
    </row>
    <row r="31" spans="1:13" s="100" customFormat="1" ht="45" customHeight="1" x14ac:dyDescent="0.25">
      <c r="A31" s="97"/>
      <c r="B31" s="56" t="s">
        <v>101</v>
      </c>
      <c r="C31" s="114">
        <v>100000</v>
      </c>
      <c r="D31" s="98"/>
      <c r="E31" s="98"/>
      <c r="F31" s="98"/>
      <c r="G31" s="98"/>
      <c r="H31" s="99"/>
      <c r="I31" s="99"/>
      <c r="J31" s="99"/>
      <c r="K31" s="98"/>
      <c r="L31" s="99"/>
      <c r="M31" s="40">
        <v>100000</v>
      </c>
    </row>
    <row r="32" spans="1:13" s="36" customFormat="1" ht="45" customHeight="1" x14ac:dyDescent="0.25">
      <c r="A32" s="105" t="s">
        <v>5</v>
      </c>
      <c r="B32" s="67" t="s">
        <v>111</v>
      </c>
      <c r="C32" s="103">
        <v>100000</v>
      </c>
      <c r="D32" s="66"/>
      <c r="E32" s="66"/>
      <c r="F32" s="66"/>
      <c r="G32" s="66"/>
      <c r="H32" s="104"/>
      <c r="I32" s="104"/>
      <c r="J32" s="104"/>
      <c r="K32" s="66"/>
      <c r="L32" s="104"/>
      <c r="M32" s="68">
        <f>SUM(C32:L32)</f>
        <v>100000</v>
      </c>
    </row>
    <row r="33" spans="1:13" ht="40.5" customHeight="1" x14ac:dyDescent="0.25">
      <c r="A33" s="77" t="s">
        <v>25</v>
      </c>
      <c r="B33" s="49" t="s">
        <v>24</v>
      </c>
      <c r="C33" s="49"/>
      <c r="D33" s="53"/>
      <c r="E33" s="53"/>
      <c r="F33" s="53"/>
      <c r="G33" s="53">
        <v>10000</v>
      </c>
      <c r="H33" s="53"/>
      <c r="I33" s="53"/>
      <c r="J33" s="53"/>
      <c r="K33" s="53"/>
      <c r="L33" s="53"/>
      <c r="M33" s="53">
        <f t="shared" ref="M33" si="3">M34</f>
        <v>0</v>
      </c>
    </row>
    <row r="34" spans="1:13" ht="36" customHeight="1" x14ac:dyDescent="0.25">
      <c r="A34" s="48"/>
      <c r="B34" s="47" t="s">
        <v>88</v>
      </c>
      <c r="C34" s="47"/>
      <c r="D34" s="50"/>
      <c r="E34" s="50"/>
      <c r="F34" s="50"/>
      <c r="G34" s="47">
        <v>10000</v>
      </c>
      <c r="H34" s="50"/>
      <c r="I34" s="50"/>
      <c r="J34" s="50"/>
      <c r="K34" s="50"/>
      <c r="L34" s="50"/>
      <c r="M34" s="73">
        <f>SUM(M35)</f>
        <v>0</v>
      </c>
    </row>
    <row r="35" spans="1:13" ht="43.5" customHeight="1" x14ac:dyDescent="0.25">
      <c r="A35" s="45" t="s">
        <v>5</v>
      </c>
      <c r="B35" s="11" t="s">
        <v>53</v>
      </c>
      <c r="C35" s="11"/>
      <c r="D35" s="11"/>
      <c r="E35" s="22"/>
      <c r="F35" s="22"/>
      <c r="G35" s="94">
        <v>10000</v>
      </c>
      <c r="H35" s="44"/>
      <c r="I35" s="44"/>
      <c r="J35" s="44"/>
      <c r="K35" s="44"/>
      <c r="L35" s="44"/>
      <c r="M35" s="44"/>
    </row>
    <row r="36" spans="1:13" ht="36" customHeight="1" x14ac:dyDescent="0.25">
      <c r="A36" s="31" t="s">
        <v>89</v>
      </c>
      <c r="B36" s="49" t="s">
        <v>23</v>
      </c>
      <c r="C36" s="107">
        <v>350000</v>
      </c>
      <c r="D36" s="53">
        <v>200000</v>
      </c>
      <c r="E36" s="53"/>
      <c r="F36" s="53"/>
      <c r="G36" s="53"/>
      <c r="H36" s="53">
        <f>H37</f>
        <v>33400</v>
      </c>
      <c r="I36" s="53"/>
      <c r="J36" s="53"/>
      <c r="K36" s="53"/>
      <c r="L36" s="53">
        <f>L37</f>
        <v>55000</v>
      </c>
      <c r="M36" s="53">
        <f>SUM(C36:L36)</f>
        <v>638400</v>
      </c>
    </row>
    <row r="37" spans="1:13" ht="36" customHeight="1" x14ac:dyDescent="0.25">
      <c r="A37" s="48">
        <v>1</v>
      </c>
      <c r="B37" s="47" t="s">
        <v>22</v>
      </c>
      <c r="C37" s="106">
        <v>350000</v>
      </c>
      <c r="D37" s="46">
        <f>SUM(D39:D40:D38)</f>
        <v>200000</v>
      </c>
      <c r="E37" s="46"/>
      <c r="F37" s="46"/>
      <c r="G37" s="46"/>
      <c r="H37" s="46">
        <f>SUM(H39:H40)</f>
        <v>33400</v>
      </c>
      <c r="I37" s="46"/>
      <c r="J37" s="46"/>
      <c r="K37" s="46"/>
      <c r="L37" s="46">
        <f t="shared" ref="L37" si="4">SUM(L39:L40)</f>
        <v>55000</v>
      </c>
      <c r="M37" s="46">
        <f>SUM(C37:L37)</f>
        <v>638400</v>
      </c>
    </row>
    <row r="38" spans="1:13" s="36" customFormat="1" ht="36" customHeight="1" x14ac:dyDescent="0.25">
      <c r="A38" s="78" t="s">
        <v>5</v>
      </c>
      <c r="B38" s="71" t="s">
        <v>93</v>
      </c>
      <c r="C38" s="34"/>
      <c r="D38" s="79">
        <v>200000</v>
      </c>
      <c r="E38" s="79"/>
      <c r="F38" s="79"/>
      <c r="G38" s="79"/>
      <c r="H38" s="69"/>
      <c r="I38" s="69"/>
      <c r="J38" s="69"/>
      <c r="K38" s="69"/>
      <c r="L38" s="69"/>
      <c r="M38" s="69"/>
    </row>
    <row r="39" spans="1:13" s="88" customFormat="1" ht="42.75" customHeight="1" x14ac:dyDescent="0.25">
      <c r="A39" s="89" t="s">
        <v>85</v>
      </c>
      <c r="B39" s="71" t="s">
        <v>76</v>
      </c>
      <c r="C39" s="95">
        <v>350000</v>
      </c>
      <c r="D39" s="71"/>
      <c r="E39" s="34"/>
      <c r="F39" s="34"/>
      <c r="G39" s="34"/>
      <c r="H39" s="69"/>
      <c r="I39" s="69"/>
      <c r="J39" s="69"/>
      <c r="K39" s="69"/>
      <c r="L39" s="69">
        <v>55000</v>
      </c>
      <c r="M39" s="69"/>
    </row>
    <row r="40" spans="1:13" ht="42.75" customHeight="1" x14ac:dyDescent="0.25">
      <c r="A40" s="45" t="s">
        <v>85</v>
      </c>
      <c r="B40" s="11" t="s">
        <v>21</v>
      </c>
      <c r="C40" s="11"/>
      <c r="D40" s="11"/>
      <c r="E40" s="22"/>
      <c r="F40" s="22"/>
      <c r="G40" s="22"/>
      <c r="H40" s="44">
        <v>33400</v>
      </c>
      <c r="I40" s="44"/>
      <c r="J40" s="44"/>
      <c r="K40" s="44"/>
      <c r="L40" s="44"/>
      <c r="M40" s="44"/>
    </row>
    <row r="41" spans="1:13" ht="45" x14ac:dyDescent="0.25">
      <c r="A41" s="75" t="s">
        <v>86</v>
      </c>
      <c r="B41" s="30" t="s">
        <v>20</v>
      </c>
      <c r="C41" s="115">
        <f>SUM(C44+C69+C73 )</f>
        <v>1374100</v>
      </c>
      <c r="D41" s="43">
        <v>58900</v>
      </c>
      <c r="E41" s="43"/>
      <c r="F41" s="43"/>
      <c r="G41" s="43"/>
      <c r="H41" s="43">
        <v>755903</v>
      </c>
      <c r="I41" s="43">
        <v>20000</v>
      </c>
      <c r="J41" s="43"/>
      <c r="K41" s="43"/>
      <c r="L41" s="43">
        <v>90000</v>
      </c>
      <c r="M41" s="43">
        <f>SUM(C41:L41)</f>
        <v>2298903</v>
      </c>
    </row>
    <row r="42" spans="1:13" ht="22.5" x14ac:dyDescent="0.25">
      <c r="A42" s="41">
        <v>1</v>
      </c>
      <c r="B42" s="24" t="s">
        <v>19</v>
      </c>
      <c r="C42" s="24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 ht="29.25" customHeight="1" x14ac:dyDescent="0.25">
      <c r="A43" s="39"/>
      <c r="B43" s="38"/>
      <c r="C43" s="38"/>
      <c r="D43" s="64"/>
      <c r="E43" s="10"/>
      <c r="F43" s="10"/>
      <c r="G43" s="10"/>
      <c r="H43" s="9"/>
      <c r="I43" s="9"/>
      <c r="J43" s="42"/>
      <c r="K43" s="42"/>
      <c r="L43" s="42"/>
      <c r="M43" s="9"/>
    </row>
    <row r="44" spans="1:13" x14ac:dyDescent="0.25">
      <c r="A44" s="41">
        <v>1</v>
      </c>
      <c r="B44" s="24" t="s">
        <v>115</v>
      </c>
      <c r="C44" s="24">
        <f>SUM(C46:C66)</f>
        <v>839000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1:13" x14ac:dyDescent="0.25">
      <c r="A45" s="41"/>
      <c r="B45" s="24"/>
      <c r="C45" s="24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3" ht="36.75" customHeight="1" x14ac:dyDescent="0.25">
      <c r="A46" s="39" t="s">
        <v>5</v>
      </c>
      <c r="B46" s="38" t="s">
        <v>54</v>
      </c>
      <c r="C46" s="38"/>
      <c r="D46" s="9"/>
      <c r="E46" s="66"/>
      <c r="F46" s="66"/>
      <c r="G46" s="66"/>
      <c r="H46" s="9">
        <v>49232</v>
      </c>
      <c r="I46" s="9"/>
      <c r="J46" s="9"/>
      <c r="K46" s="9"/>
      <c r="L46" s="9"/>
      <c r="M46" s="8"/>
    </row>
    <row r="47" spans="1:13" ht="40.5" customHeight="1" x14ac:dyDescent="0.25">
      <c r="A47" s="39" t="s">
        <v>5</v>
      </c>
      <c r="B47" s="38" t="s">
        <v>55</v>
      </c>
      <c r="C47" s="38">
        <v>66000</v>
      </c>
      <c r="D47" s="9"/>
      <c r="E47" s="66"/>
      <c r="F47" s="66"/>
      <c r="G47" s="66"/>
      <c r="H47" s="9">
        <v>48236</v>
      </c>
      <c r="I47" s="9"/>
      <c r="J47" s="9"/>
      <c r="K47" s="9"/>
      <c r="L47" s="9"/>
      <c r="M47" s="8"/>
    </row>
    <row r="48" spans="1:13" ht="40.5" customHeight="1" x14ac:dyDescent="0.25">
      <c r="A48" s="62" t="s">
        <v>5</v>
      </c>
      <c r="B48" s="38" t="s">
        <v>78</v>
      </c>
      <c r="C48" s="38"/>
      <c r="D48" s="9"/>
      <c r="E48" s="66"/>
      <c r="F48" s="66"/>
      <c r="G48" s="66"/>
      <c r="H48" s="9">
        <v>8100</v>
      </c>
      <c r="I48" s="9"/>
      <c r="J48" s="64"/>
      <c r="K48" s="9"/>
      <c r="L48" s="9"/>
      <c r="M48" s="8"/>
    </row>
    <row r="49" spans="1:13" ht="27.75" customHeight="1" x14ac:dyDescent="0.25">
      <c r="A49" s="39" t="s">
        <v>5</v>
      </c>
      <c r="B49" s="38" t="s">
        <v>56</v>
      </c>
      <c r="C49" s="38">
        <v>36000</v>
      </c>
      <c r="D49" s="9"/>
      <c r="E49" s="66"/>
      <c r="F49" s="66"/>
      <c r="G49" s="66"/>
      <c r="H49" s="9">
        <v>78056</v>
      </c>
      <c r="I49" s="9"/>
      <c r="J49" s="9"/>
      <c r="K49" s="9"/>
      <c r="L49" s="9">
        <v>10000</v>
      </c>
      <c r="M49" s="8"/>
    </row>
    <row r="50" spans="1:13" ht="41.25" customHeight="1" x14ac:dyDescent="0.25">
      <c r="A50" s="39" t="s">
        <v>5</v>
      </c>
      <c r="B50" s="38" t="s">
        <v>57</v>
      </c>
      <c r="C50" s="38">
        <v>27000</v>
      </c>
      <c r="D50" s="9"/>
      <c r="E50" s="66"/>
      <c r="F50" s="66"/>
      <c r="G50" s="66"/>
      <c r="H50" s="9">
        <v>23812</v>
      </c>
      <c r="I50" s="9"/>
      <c r="J50" s="9"/>
      <c r="K50" s="9"/>
      <c r="L50" s="9">
        <v>5000</v>
      </c>
      <c r="M50" s="8"/>
    </row>
    <row r="51" spans="1:13" ht="35.25" customHeight="1" x14ac:dyDescent="0.25">
      <c r="A51" s="39" t="s">
        <v>5</v>
      </c>
      <c r="B51" s="38" t="s">
        <v>58</v>
      </c>
      <c r="C51" s="38">
        <v>46000</v>
      </c>
      <c r="D51" s="9"/>
      <c r="E51" s="66"/>
      <c r="F51" s="66"/>
      <c r="G51" s="66"/>
      <c r="H51" s="9">
        <v>23812</v>
      </c>
      <c r="I51" s="9"/>
      <c r="J51" s="9"/>
      <c r="K51" s="9"/>
      <c r="L51" s="9">
        <v>5000</v>
      </c>
      <c r="M51" s="8"/>
    </row>
    <row r="52" spans="1:13" ht="39" customHeight="1" x14ac:dyDescent="0.25">
      <c r="A52" s="39" t="s">
        <v>5</v>
      </c>
      <c r="B52" s="38" t="s">
        <v>59</v>
      </c>
      <c r="C52" s="38">
        <v>21000</v>
      </c>
      <c r="D52" s="9"/>
      <c r="E52" s="66"/>
      <c r="F52" s="66"/>
      <c r="G52" s="66"/>
      <c r="H52" s="9">
        <v>24352</v>
      </c>
      <c r="I52" s="9"/>
      <c r="J52" s="9"/>
      <c r="K52" s="9"/>
      <c r="L52" s="9"/>
      <c r="M52" s="8"/>
    </row>
    <row r="53" spans="1:13" ht="27" customHeight="1" x14ac:dyDescent="0.25">
      <c r="A53" s="39" t="s">
        <v>5</v>
      </c>
      <c r="B53" s="38" t="s">
        <v>60</v>
      </c>
      <c r="C53" s="38">
        <v>26000</v>
      </c>
      <c r="D53" s="9"/>
      <c r="E53" s="66"/>
      <c r="F53" s="66"/>
      <c r="G53" s="66"/>
      <c r="H53" s="9">
        <v>38884</v>
      </c>
      <c r="I53" s="9"/>
      <c r="J53" s="9"/>
      <c r="K53" s="9"/>
      <c r="L53" s="9"/>
      <c r="M53" s="8"/>
    </row>
    <row r="54" spans="1:13" ht="29.25" customHeight="1" x14ac:dyDescent="0.25">
      <c r="A54" s="12" t="s">
        <v>5</v>
      </c>
      <c r="B54" s="37" t="s">
        <v>61</v>
      </c>
      <c r="C54" s="37">
        <v>17000</v>
      </c>
      <c r="D54" s="33"/>
      <c r="E54" s="33"/>
      <c r="F54" s="33"/>
      <c r="G54" s="33"/>
      <c r="H54" s="21">
        <v>58848</v>
      </c>
      <c r="I54" s="21"/>
      <c r="J54" s="21"/>
      <c r="K54" s="21"/>
      <c r="L54" s="21"/>
      <c r="M54" s="8"/>
    </row>
    <row r="55" spans="1:13" ht="29.25" customHeight="1" x14ac:dyDescent="0.25">
      <c r="A55" s="12" t="s">
        <v>5</v>
      </c>
      <c r="B55" s="37" t="s">
        <v>62</v>
      </c>
      <c r="C55" s="37">
        <v>72000</v>
      </c>
      <c r="D55" s="33"/>
      <c r="E55" s="33"/>
      <c r="F55" s="33"/>
      <c r="G55" s="33"/>
      <c r="H55" s="21">
        <v>57840</v>
      </c>
      <c r="I55" s="21"/>
      <c r="J55" s="21"/>
      <c r="K55" s="21"/>
      <c r="L55" s="21"/>
      <c r="M55" s="8"/>
    </row>
    <row r="56" spans="1:13" ht="24.75" customHeight="1" x14ac:dyDescent="0.25">
      <c r="A56" s="12" t="s">
        <v>5</v>
      </c>
      <c r="B56" s="22" t="s">
        <v>63</v>
      </c>
      <c r="C56" s="22">
        <v>15000</v>
      </c>
      <c r="D56" s="21"/>
      <c r="E56" s="33"/>
      <c r="F56" s="33"/>
      <c r="G56" s="33"/>
      <c r="H56" s="44">
        <v>29076</v>
      </c>
      <c r="I56" s="65"/>
      <c r="J56" s="21"/>
      <c r="K56" s="21"/>
      <c r="L56" s="21">
        <v>5000</v>
      </c>
      <c r="M56" s="8"/>
    </row>
    <row r="57" spans="1:13" ht="24.75" customHeight="1" x14ac:dyDescent="0.25">
      <c r="A57" s="12" t="s">
        <v>5</v>
      </c>
      <c r="B57" s="22" t="s">
        <v>87</v>
      </c>
      <c r="C57" s="22"/>
      <c r="D57" s="21"/>
      <c r="E57" s="33"/>
      <c r="F57" s="33"/>
      <c r="G57" s="33"/>
      <c r="H57" s="44"/>
      <c r="I57" s="65"/>
      <c r="J57" s="21"/>
      <c r="K57" s="21"/>
      <c r="L57" s="21">
        <v>10000</v>
      </c>
      <c r="M57" s="8"/>
    </row>
    <row r="58" spans="1:13" ht="24.75" customHeight="1" x14ac:dyDescent="0.25">
      <c r="A58" s="12" t="s">
        <v>5</v>
      </c>
      <c r="B58" s="22" t="s">
        <v>83</v>
      </c>
      <c r="C58" s="22"/>
      <c r="D58" s="21"/>
      <c r="E58" s="33"/>
      <c r="F58" s="33"/>
      <c r="G58" s="33"/>
      <c r="H58" s="44"/>
      <c r="I58" s="65"/>
      <c r="J58" s="21"/>
      <c r="K58" s="21"/>
      <c r="L58" s="21">
        <v>5000</v>
      </c>
      <c r="M58" s="8"/>
    </row>
    <row r="59" spans="1:13" s="36" customFormat="1" ht="27" customHeight="1" x14ac:dyDescent="0.25">
      <c r="A59" s="35" t="s">
        <v>5</v>
      </c>
      <c r="B59" s="34" t="s">
        <v>64</v>
      </c>
      <c r="C59" s="92">
        <v>57000</v>
      </c>
      <c r="D59" s="33"/>
      <c r="E59" s="33"/>
      <c r="F59" s="33"/>
      <c r="G59" s="33"/>
      <c r="H59" s="33">
        <v>38428</v>
      </c>
      <c r="I59" s="33"/>
      <c r="J59" s="33"/>
      <c r="K59" s="33"/>
      <c r="L59" s="33"/>
      <c r="M59" s="8"/>
    </row>
    <row r="60" spans="1:13" s="36" customFormat="1" ht="27" customHeight="1" x14ac:dyDescent="0.25">
      <c r="A60" s="35" t="s">
        <v>5</v>
      </c>
      <c r="B60" s="34" t="s">
        <v>65</v>
      </c>
      <c r="C60" s="34">
        <v>15000</v>
      </c>
      <c r="D60" s="33"/>
      <c r="E60" s="33"/>
      <c r="F60" s="33"/>
      <c r="G60" s="33"/>
      <c r="H60" s="33">
        <v>19220</v>
      </c>
      <c r="I60" s="33"/>
      <c r="J60" s="33"/>
      <c r="K60" s="33"/>
      <c r="L60" s="33"/>
      <c r="M60" s="8"/>
    </row>
    <row r="61" spans="1:13" s="36" customFormat="1" ht="27" customHeight="1" x14ac:dyDescent="0.25">
      <c r="A61" s="35" t="s">
        <v>5</v>
      </c>
      <c r="B61" s="34" t="s">
        <v>66</v>
      </c>
      <c r="C61" s="34">
        <v>36000</v>
      </c>
      <c r="D61" s="33"/>
      <c r="E61" s="33"/>
      <c r="F61" s="33"/>
      <c r="G61" s="33"/>
      <c r="H61" s="33">
        <v>19052</v>
      </c>
      <c r="I61" s="33"/>
      <c r="J61" s="33"/>
      <c r="K61" s="33"/>
      <c r="L61" s="33">
        <v>10000</v>
      </c>
      <c r="M61" s="8"/>
    </row>
    <row r="62" spans="1:13" ht="27" customHeight="1" x14ac:dyDescent="0.25">
      <c r="A62" s="12" t="s">
        <v>5</v>
      </c>
      <c r="B62" s="22" t="s">
        <v>67</v>
      </c>
      <c r="C62" s="22">
        <v>265000</v>
      </c>
      <c r="D62" s="21"/>
      <c r="E62" s="33"/>
      <c r="F62" s="33"/>
      <c r="G62" s="33"/>
      <c r="H62" s="21">
        <v>144648</v>
      </c>
      <c r="I62" s="21"/>
      <c r="J62" s="21"/>
      <c r="K62" s="21"/>
      <c r="L62" s="21"/>
      <c r="M62" s="8"/>
    </row>
    <row r="63" spans="1:13" ht="27" customHeight="1" x14ac:dyDescent="0.25">
      <c r="A63" s="39" t="s">
        <v>5</v>
      </c>
      <c r="B63" s="38" t="s">
        <v>68</v>
      </c>
      <c r="C63" s="38">
        <v>98000</v>
      </c>
      <c r="D63" s="9"/>
      <c r="E63" s="9"/>
      <c r="F63" s="9"/>
      <c r="G63" s="9"/>
      <c r="H63" s="9">
        <v>65360</v>
      </c>
      <c r="I63" s="9"/>
      <c r="J63" s="9"/>
      <c r="K63" s="9"/>
      <c r="L63" s="9">
        <v>15000</v>
      </c>
      <c r="M63" s="8"/>
    </row>
    <row r="64" spans="1:13" ht="27" customHeight="1" x14ac:dyDescent="0.25">
      <c r="A64" s="35" t="s">
        <v>5</v>
      </c>
      <c r="B64" s="34" t="s">
        <v>69</v>
      </c>
      <c r="C64" s="34">
        <v>42000</v>
      </c>
      <c r="D64" s="33"/>
      <c r="E64" s="33"/>
      <c r="F64" s="33"/>
      <c r="G64" s="33"/>
      <c r="H64" s="33">
        <v>28947</v>
      </c>
      <c r="I64" s="33"/>
      <c r="J64" s="33"/>
      <c r="K64" s="33"/>
      <c r="L64" s="33"/>
      <c r="M64" s="8"/>
    </row>
    <row r="65" spans="1:13" ht="27.75" customHeight="1" x14ac:dyDescent="0.25">
      <c r="A65" s="12" t="s">
        <v>5</v>
      </c>
      <c r="B65" s="22" t="s">
        <v>72</v>
      </c>
      <c r="C65" s="22"/>
      <c r="D65" s="33"/>
      <c r="E65" s="33"/>
      <c r="F65" s="33"/>
      <c r="G65" s="33"/>
      <c r="H65" s="21"/>
      <c r="I65" s="21"/>
      <c r="J65" s="21"/>
      <c r="K65" s="21"/>
      <c r="L65" s="21">
        <v>25000</v>
      </c>
      <c r="M65" s="8"/>
    </row>
    <row r="66" spans="1:13" ht="56.25" customHeight="1" x14ac:dyDescent="0.25">
      <c r="A66" s="12" t="s">
        <v>5</v>
      </c>
      <c r="B66" s="22" t="s">
        <v>90</v>
      </c>
      <c r="C66" s="22"/>
      <c r="D66" s="33"/>
      <c r="E66" s="33"/>
      <c r="F66" s="33"/>
      <c r="G66" s="33"/>
      <c r="H66" s="21"/>
      <c r="I66" s="21">
        <v>10000</v>
      </c>
      <c r="J66" s="21"/>
      <c r="K66" s="21"/>
      <c r="L66" s="21"/>
      <c r="M66" s="8"/>
    </row>
    <row r="67" spans="1:13" ht="27" customHeight="1" x14ac:dyDescent="0.25">
      <c r="A67" s="25">
        <v>3</v>
      </c>
      <c r="B67" s="24" t="s">
        <v>18</v>
      </c>
      <c r="C67" s="84"/>
      <c r="D67" s="23"/>
      <c r="E67" s="23"/>
      <c r="F67" s="23"/>
      <c r="G67" s="23"/>
      <c r="H67" s="23"/>
      <c r="I67" s="23">
        <f>SUM(I68)</f>
        <v>10000</v>
      </c>
      <c r="J67" s="23"/>
      <c r="K67" s="23"/>
      <c r="L67" s="23"/>
      <c r="M67" s="23">
        <v>10000</v>
      </c>
    </row>
    <row r="68" spans="1:13" ht="27" customHeight="1" x14ac:dyDescent="0.25">
      <c r="A68" s="12" t="s">
        <v>11</v>
      </c>
      <c r="B68" s="32" t="s">
        <v>17</v>
      </c>
      <c r="C68" s="85"/>
      <c r="D68" s="21"/>
      <c r="E68" s="21"/>
      <c r="F68" s="21"/>
      <c r="G68" s="21"/>
      <c r="H68" s="21"/>
      <c r="I68" s="21">
        <v>10000</v>
      </c>
      <c r="J68" s="21"/>
      <c r="K68" s="21"/>
      <c r="L68" s="21"/>
      <c r="M68" s="8"/>
    </row>
    <row r="69" spans="1:13" ht="27" customHeight="1" x14ac:dyDescent="0.25">
      <c r="A69" s="25">
        <v>4</v>
      </c>
      <c r="B69" s="24" t="s">
        <v>16</v>
      </c>
      <c r="C69" s="93">
        <f>SUM(C70:C72)</f>
        <v>415100</v>
      </c>
      <c r="D69" s="23">
        <f>SUM(D70:D70)</f>
        <v>58900</v>
      </c>
      <c r="E69" s="23"/>
      <c r="F69" s="23"/>
      <c r="G69" s="23"/>
      <c r="H69" s="23"/>
      <c r="I69" s="23"/>
      <c r="J69" s="23"/>
      <c r="K69" s="23"/>
      <c r="L69" s="23"/>
      <c r="M69" s="23"/>
    </row>
    <row r="70" spans="1:13" ht="27" customHeight="1" x14ac:dyDescent="0.25">
      <c r="A70" s="12" t="s">
        <v>11</v>
      </c>
      <c r="B70" s="32" t="s">
        <v>73</v>
      </c>
      <c r="C70" s="91">
        <v>308800</v>
      </c>
      <c r="D70" s="33">
        <v>58900</v>
      </c>
      <c r="E70" s="33"/>
      <c r="F70" s="33"/>
      <c r="G70" s="33"/>
      <c r="H70" s="21"/>
      <c r="I70" s="21"/>
      <c r="J70" s="21"/>
      <c r="K70" s="21"/>
      <c r="L70" s="21"/>
      <c r="M70" s="8"/>
    </row>
    <row r="71" spans="1:13" ht="45" customHeight="1" x14ac:dyDescent="0.25">
      <c r="A71" s="12" t="s">
        <v>118</v>
      </c>
      <c r="B71" s="32" t="s">
        <v>116</v>
      </c>
      <c r="C71" s="91"/>
      <c r="D71" s="33">
        <v>24400</v>
      </c>
      <c r="E71" s="33"/>
      <c r="F71" s="33"/>
      <c r="G71" s="33"/>
      <c r="H71" s="21"/>
      <c r="I71" s="21"/>
      <c r="J71" s="21"/>
      <c r="K71" s="21"/>
      <c r="L71" s="21"/>
      <c r="M71" s="8"/>
    </row>
    <row r="72" spans="1:13" ht="42" customHeight="1" x14ac:dyDescent="0.25">
      <c r="A72" s="12" t="s">
        <v>11</v>
      </c>
      <c r="B72" s="32" t="s">
        <v>117</v>
      </c>
      <c r="C72" s="91">
        <v>106300</v>
      </c>
      <c r="D72" s="33"/>
      <c r="E72" s="33"/>
      <c r="F72" s="33"/>
      <c r="G72" s="33"/>
      <c r="H72" s="21"/>
      <c r="I72" s="21"/>
      <c r="J72" s="21"/>
      <c r="K72" s="21"/>
      <c r="L72" s="21"/>
      <c r="M72" s="8"/>
    </row>
    <row r="73" spans="1:13" s="100" customFormat="1" ht="48" customHeight="1" x14ac:dyDescent="0.25">
      <c r="A73" s="25">
        <v>5</v>
      </c>
      <c r="B73" s="24" t="s">
        <v>112</v>
      </c>
      <c r="C73" s="93">
        <v>120000</v>
      </c>
      <c r="D73" s="26"/>
      <c r="E73" s="26"/>
      <c r="F73" s="26"/>
      <c r="G73" s="26"/>
      <c r="H73" s="26"/>
      <c r="I73" s="26"/>
      <c r="J73" s="26"/>
      <c r="K73" s="26"/>
      <c r="L73" s="26"/>
      <c r="M73" s="110"/>
    </row>
    <row r="74" spans="1:13" s="36" customFormat="1" ht="48" customHeight="1" x14ac:dyDescent="0.25">
      <c r="A74" s="35" t="s">
        <v>85</v>
      </c>
      <c r="B74" s="111" t="s">
        <v>113</v>
      </c>
      <c r="C74" s="108">
        <v>120000</v>
      </c>
      <c r="D74" s="33"/>
      <c r="E74" s="33"/>
      <c r="F74" s="33"/>
      <c r="G74" s="33"/>
      <c r="H74" s="33"/>
      <c r="I74" s="33"/>
      <c r="J74" s="33"/>
      <c r="K74" s="33"/>
      <c r="L74" s="33"/>
      <c r="M74" s="109"/>
    </row>
    <row r="75" spans="1:13" ht="32.25" customHeight="1" x14ac:dyDescent="0.25">
      <c r="A75" s="31" t="s">
        <v>15</v>
      </c>
      <c r="B75" s="30" t="s">
        <v>14</v>
      </c>
      <c r="C75" s="86"/>
      <c r="D75" s="29">
        <f t="shared" ref="D75" si="5">D76+D79+D84</f>
        <v>164004</v>
      </c>
      <c r="E75" s="29"/>
      <c r="F75" s="29"/>
      <c r="G75" s="29">
        <v>24003</v>
      </c>
      <c r="H75" s="29">
        <v>997</v>
      </c>
      <c r="I75" s="29"/>
      <c r="J75" s="113">
        <f>J76+J79+J84</f>
        <v>61000</v>
      </c>
      <c r="K75" s="29"/>
      <c r="L75" s="113">
        <f>SUM(L76+L79+L84)</f>
        <v>10000</v>
      </c>
      <c r="M75" s="28">
        <f>SUM(C75:L75)</f>
        <v>260004</v>
      </c>
    </row>
    <row r="76" spans="1:13" ht="27" customHeight="1" x14ac:dyDescent="0.25">
      <c r="A76" s="27">
        <v>1</v>
      </c>
      <c r="B76" s="14" t="s">
        <v>13</v>
      </c>
      <c r="C76" s="87"/>
      <c r="D76" s="112">
        <v>164004</v>
      </c>
      <c r="E76" s="26"/>
      <c r="F76" s="26"/>
      <c r="G76" s="26"/>
      <c r="H76" s="26"/>
      <c r="I76" s="26"/>
      <c r="J76" s="26">
        <f>SUM(J78)</f>
        <v>35000</v>
      </c>
      <c r="K76" s="26"/>
      <c r="L76" s="26"/>
      <c r="M76" s="26">
        <f>SUM(D76+J76)</f>
        <v>199004</v>
      </c>
    </row>
    <row r="77" spans="1:13" ht="54" customHeight="1" x14ac:dyDescent="0.25">
      <c r="A77" s="35" t="s">
        <v>5</v>
      </c>
      <c r="B77" s="80" t="s">
        <v>94</v>
      </c>
      <c r="C77" s="80"/>
      <c r="D77" s="33">
        <v>164004</v>
      </c>
      <c r="E77" s="33"/>
      <c r="F77" s="33"/>
      <c r="G77" s="33"/>
      <c r="H77" s="33"/>
      <c r="I77" s="33"/>
      <c r="J77" s="33"/>
      <c r="K77" s="33"/>
      <c r="L77" s="33"/>
      <c r="M77" s="33"/>
    </row>
    <row r="78" spans="1:13" ht="27" customHeight="1" x14ac:dyDescent="0.25">
      <c r="A78" s="12" t="s">
        <v>5</v>
      </c>
      <c r="B78" s="22" t="s">
        <v>84</v>
      </c>
      <c r="C78" s="22"/>
      <c r="D78" s="21"/>
      <c r="E78" s="21"/>
      <c r="F78" s="21"/>
      <c r="G78" s="21"/>
      <c r="H78" s="21"/>
      <c r="I78" s="21"/>
      <c r="J78" s="21">
        <v>35000</v>
      </c>
      <c r="K78" s="21"/>
      <c r="L78" s="21"/>
      <c r="M78" s="8"/>
    </row>
    <row r="79" spans="1:13" ht="27" customHeight="1" x14ac:dyDescent="0.25">
      <c r="A79" s="25"/>
      <c r="B79" s="24" t="s">
        <v>12</v>
      </c>
      <c r="C79" s="84"/>
      <c r="D79" s="23"/>
      <c r="E79" s="23"/>
      <c r="F79" s="23"/>
      <c r="G79" s="23">
        <v>24003</v>
      </c>
      <c r="H79" s="23">
        <f>SUM(H80:H83)</f>
        <v>997</v>
      </c>
      <c r="I79" s="23"/>
      <c r="J79" s="23">
        <f t="shared" ref="J79:L79" si="6">SUM(J80:J83)</f>
        <v>26000</v>
      </c>
      <c r="K79" s="23"/>
      <c r="L79" s="23">
        <f t="shared" si="6"/>
        <v>10000</v>
      </c>
      <c r="M79" s="23">
        <f>SUM(C79:L79)</f>
        <v>61000</v>
      </c>
    </row>
    <row r="80" spans="1:13" ht="27" customHeight="1" x14ac:dyDescent="0.25">
      <c r="A80" s="12" t="s">
        <v>5</v>
      </c>
      <c r="B80" s="22" t="s">
        <v>70</v>
      </c>
      <c r="C80" s="22"/>
      <c r="D80" s="21"/>
      <c r="E80" s="21"/>
      <c r="F80" s="21"/>
      <c r="G80" s="21">
        <v>20000</v>
      </c>
      <c r="H80" s="21"/>
      <c r="I80" s="21"/>
      <c r="J80" s="21"/>
      <c r="K80" s="21"/>
      <c r="L80" s="21"/>
      <c r="M80" s="33"/>
    </row>
    <row r="81" spans="1:13" ht="27" customHeight="1" x14ac:dyDescent="0.25">
      <c r="A81" s="12" t="s">
        <v>82</v>
      </c>
      <c r="B81" s="22" t="s">
        <v>91</v>
      </c>
      <c r="C81" s="22"/>
      <c r="D81" s="21"/>
      <c r="E81" s="21"/>
      <c r="F81" s="21"/>
      <c r="G81" s="21"/>
      <c r="H81" s="21"/>
      <c r="I81" s="21"/>
      <c r="J81" s="21"/>
      <c r="K81" s="21"/>
      <c r="L81" s="21">
        <v>10000</v>
      </c>
      <c r="M81" s="33"/>
    </row>
    <row r="82" spans="1:13" ht="35.25" customHeight="1" x14ac:dyDescent="0.25">
      <c r="A82" s="12" t="s">
        <v>5</v>
      </c>
      <c r="B82" s="22" t="s">
        <v>71</v>
      </c>
      <c r="C82" s="22"/>
      <c r="D82" s="21"/>
      <c r="E82" s="21"/>
      <c r="F82" s="21"/>
      <c r="G82" s="21"/>
      <c r="H82" s="21"/>
      <c r="I82" s="21"/>
      <c r="J82" s="21">
        <v>26000</v>
      </c>
      <c r="K82" s="21"/>
      <c r="L82" s="21"/>
      <c r="M82" s="33"/>
    </row>
    <row r="83" spans="1:13" ht="38.25" customHeight="1" x14ac:dyDescent="0.25">
      <c r="A83" s="12" t="s">
        <v>11</v>
      </c>
      <c r="B83" s="22" t="s">
        <v>10</v>
      </c>
      <c r="C83" s="22"/>
      <c r="D83" s="21"/>
      <c r="E83" s="21"/>
      <c r="F83" s="21"/>
      <c r="G83" s="21">
        <v>4003</v>
      </c>
      <c r="H83" s="21">
        <v>997</v>
      </c>
      <c r="I83" s="21"/>
      <c r="J83" s="21"/>
      <c r="K83" s="21"/>
      <c r="L83" s="21"/>
      <c r="M83" s="33"/>
    </row>
    <row r="84" spans="1:13" ht="40.5" customHeight="1" x14ac:dyDescent="0.25">
      <c r="A84" s="25"/>
      <c r="B84" s="24" t="s">
        <v>9</v>
      </c>
      <c r="C84" s="84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1:13" ht="27" customHeight="1" x14ac:dyDescent="0.25">
      <c r="A85" s="12"/>
      <c r="B85" s="22"/>
      <c r="C85" s="22"/>
      <c r="D85" s="21"/>
      <c r="E85" s="21"/>
      <c r="F85" s="21"/>
      <c r="G85" s="21"/>
      <c r="H85" s="21"/>
      <c r="I85" s="21"/>
      <c r="J85" s="21"/>
      <c r="K85" s="21"/>
      <c r="L85" s="21"/>
      <c r="M85" s="8"/>
    </row>
    <row r="86" spans="1:13" s="36" customFormat="1" ht="33.75" customHeight="1" x14ac:dyDescent="0.25">
      <c r="A86" s="20" t="s">
        <v>8</v>
      </c>
      <c r="B86" s="19" t="s">
        <v>7</v>
      </c>
      <c r="C86" s="18">
        <v>18000</v>
      </c>
      <c r="D86" s="18">
        <v>0</v>
      </c>
      <c r="E86" s="18">
        <f>SUM(E87+E93)</f>
        <v>62214</v>
      </c>
      <c r="F86" s="18"/>
      <c r="G86" s="18"/>
      <c r="H86" s="18"/>
      <c r="I86" s="18"/>
      <c r="J86" s="18"/>
      <c r="K86" s="18">
        <v>3552892</v>
      </c>
      <c r="L86" s="18"/>
      <c r="M86" s="18">
        <f>SUM(C86:L86)</f>
        <v>3633106</v>
      </c>
    </row>
    <row r="87" spans="1:13" ht="62.25" customHeight="1" x14ac:dyDescent="0.25">
      <c r="A87" s="15">
        <v>1</v>
      </c>
      <c r="B87" s="14" t="s">
        <v>6</v>
      </c>
      <c r="C87" s="14"/>
      <c r="D87" s="13"/>
      <c r="E87" s="13"/>
      <c r="F87" s="13"/>
      <c r="G87" s="13"/>
      <c r="H87" s="13"/>
      <c r="I87" s="13"/>
      <c r="J87" s="13"/>
      <c r="K87" s="13">
        <v>3552892</v>
      </c>
      <c r="L87" s="13"/>
      <c r="M87" s="13"/>
    </row>
    <row r="88" spans="1:13" ht="47.25" customHeight="1" x14ac:dyDescent="0.25">
      <c r="A88" s="81" t="s">
        <v>5</v>
      </c>
      <c r="B88" s="82" t="s">
        <v>95</v>
      </c>
      <c r="C88" s="82"/>
      <c r="D88" s="68"/>
      <c r="E88" s="68"/>
      <c r="F88" s="68"/>
      <c r="G88" s="68"/>
      <c r="H88" s="68"/>
      <c r="I88" s="68"/>
      <c r="J88" s="68"/>
      <c r="K88" s="68">
        <v>179300</v>
      </c>
      <c r="L88" s="68"/>
      <c r="M88" s="68"/>
    </row>
    <row r="89" spans="1:13" ht="62.25" customHeight="1" x14ac:dyDescent="0.25">
      <c r="A89" s="81" t="s">
        <v>5</v>
      </c>
      <c r="B89" s="82" t="s">
        <v>96</v>
      </c>
      <c r="C89" s="82"/>
      <c r="D89" s="68"/>
      <c r="E89" s="68"/>
      <c r="F89" s="68"/>
      <c r="G89" s="68"/>
      <c r="H89" s="68"/>
      <c r="I89" s="68"/>
      <c r="J89" s="68"/>
      <c r="K89" s="68">
        <v>1743344</v>
      </c>
      <c r="L89" s="68"/>
      <c r="M89" s="68"/>
    </row>
    <row r="90" spans="1:13" ht="42" customHeight="1" x14ac:dyDescent="0.25">
      <c r="A90" s="63" t="s">
        <v>5</v>
      </c>
      <c r="B90" s="17" t="s">
        <v>97</v>
      </c>
      <c r="C90" s="17"/>
      <c r="D90" s="16"/>
      <c r="E90" s="16"/>
      <c r="F90" s="16"/>
      <c r="G90" s="16"/>
      <c r="H90" s="16"/>
      <c r="I90" s="16"/>
      <c r="J90" s="16"/>
      <c r="K90" s="16">
        <v>1630248</v>
      </c>
      <c r="L90" s="16"/>
      <c r="M90" s="16"/>
    </row>
    <row r="91" spans="1:13" s="100" customFormat="1" ht="42" customHeight="1" x14ac:dyDescent="0.25">
      <c r="A91" s="101" t="s">
        <v>110</v>
      </c>
      <c r="B91" s="14" t="s">
        <v>109</v>
      </c>
      <c r="C91" s="24">
        <v>18000</v>
      </c>
      <c r="D91" s="102"/>
      <c r="E91" s="102"/>
      <c r="F91" s="102"/>
      <c r="G91" s="102"/>
      <c r="H91" s="102"/>
      <c r="I91" s="102"/>
      <c r="J91" s="102"/>
      <c r="K91" s="102"/>
      <c r="L91" s="102"/>
      <c r="M91" s="40">
        <f>SUM(C91:L91)</f>
        <v>18000</v>
      </c>
    </row>
    <row r="92" spans="1:13" s="36" customFormat="1" ht="54" customHeight="1" x14ac:dyDescent="0.25">
      <c r="A92" s="81" t="s">
        <v>81</v>
      </c>
      <c r="B92" s="82" t="s">
        <v>100</v>
      </c>
      <c r="C92" s="68">
        <v>18000</v>
      </c>
      <c r="D92" s="68"/>
      <c r="E92" s="68"/>
      <c r="F92" s="68"/>
      <c r="G92" s="68"/>
      <c r="H92" s="68"/>
      <c r="I92" s="68"/>
      <c r="J92" s="68"/>
      <c r="K92" s="68"/>
      <c r="L92" s="68"/>
      <c r="M92" s="68"/>
    </row>
    <row r="93" spans="1:13" ht="39" customHeight="1" x14ac:dyDescent="0.25">
      <c r="A93" s="15">
        <v>3</v>
      </c>
      <c r="B93" s="14" t="s">
        <v>4</v>
      </c>
      <c r="C93" s="14"/>
      <c r="D93" s="40">
        <v>0</v>
      </c>
      <c r="E93" s="40">
        <f>E94+E95</f>
        <v>62214</v>
      </c>
      <c r="F93" s="13"/>
      <c r="G93" s="13"/>
      <c r="H93" s="13"/>
      <c r="I93" s="13"/>
      <c r="J93" s="13"/>
      <c r="K93" s="13"/>
      <c r="L93" s="13"/>
      <c r="M93" s="40">
        <f>SUM(C93:L93)</f>
        <v>62214</v>
      </c>
    </row>
    <row r="94" spans="1:13" ht="36.75" customHeight="1" x14ac:dyDescent="0.25">
      <c r="A94" s="12" t="s">
        <v>2</v>
      </c>
      <c r="B94" s="11" t="s">
        <v>3</v>
      </c>
      <c r="C94" s="11"/>
      <c r="D94" s="10"/>
      <c r="E94" s="10">
        <v>59910</v>
      </c>
      <c r="F94" s="10"/>
      <c r="G94" s="10"/>
      <c r="H94" s="9"/>
      <c r="I94" s="9"/>
      <c r="J94" s="9"/>
      <c r="K94" s="9"/>
      <c r="L94" s="9"/>
      <c r="M94" s="8"/>
    </row>
    <row r="95" spans="1:13" ht="42" customHeight="1" x14ac:dyDescent="0.25">
      <c r="A95" s="12" t="s">
        <v>2</v>
      </c>
      <c r="B95" s="11" t="s">
        <v>1</v>
      </c>
      <c r="C95" s="11"/>
      <c r="D95" s="10"/>
      <c r="E95" s="10">
        <v>2304</v>
      </c>
      <c r="F95" s="10"/>
      <c r="G95" s="10"/>
      <c r="H95" s="9"/>
      <c r="I95" s="9"/>
      <c r="J95" s="9"/>
      <c r="K95" s="9"/>
      <c r="L95" s="9"/>
      <c r="M95" s="8"/>
    </row>
    <row r="96" spans="1:13" ht="24" customHeight="1" x14ac:dyDescent="0.25">
      <c r="A96" s="7"/>
      <c r="B96" s="6" t="s">
        <v>0</v>
      </c>
      <c r="C96" s="116">
        <v>1842100</v>
      </c>
      <c r="D96" s="5">
        <v>497304</v>
      </c>
      <c r="E96" s="5">
        <v>62214</v>
      </c>
      <c r="F96" s="5">
        <v>13400</v>
      </c>
      <c r="G96" s="5">
        <v>64003</v>
      </c>
      <c r="H96" s="5">
        <f>H9+H13</f>
        <v>830300</v>
      </c>
      <c r="I96" s="5">
        <v>73600</v>
      </c>
      <c r="J96" s="5">
        <f>J9+J13</f>
        <v>61000</v>
      </c>
      <c r="K96" s="5">
        <v>3552892</v>
      </c>
      <c r="L96" s="5">
        <f>L9+L13</f>
        <v>365000</v>
      </c>
      <c r="M96" s="5">
        <f>SUM(C96:L96)</f>
        <v>7361813</v>
      </c>
    </row>
    <row r="97" spans="1:13" ht="26.25" hidden="1" customHeight="1" x14ac:dyDescent="0.25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26.25" customHeight="1" x14ac:dyDescent="0.25"/>
    <row r="99" spans="1:13" ht="39" customHeight="1" x14ac:dyDescent="0.35">
      <c r="A99" s="2"/>
      <c r="B99" s="72"/>
      <c r="C99" s="72"/>
    </row>
    <row r="100" spans="1:13" ht="1.5" hidden="1" customHeight="1" x14ac:dyDescent="0.25">
      <c r="A100" s="2"/>
      <c r="B100" s="3"/>
      <c r="C100" s="3"/>
    </row>
    <row r="101" spans="1:13" ht="24.75" customHeight="1" x14ac:dyDescent="0.25">
      <c r="A101" s="2"/>
      <c r="B101" s="1"/>
      <c r="C101" s="1"/>
    </row>
    <row r="102" spans="1:13" ht="28.5" customHeight="1" x14ac:dyDescent="0.25">
      <c r="A102" s="2"/>
      <c r="B102" s="3"/>
      <c r="C102" s="3"/>
    </row>
    <row r="103" spans="1:13" ht="30" customHeight="1" x14ac:dyDescent="0.25">
      <c r="A103" s="2"/>
      <c r="B103" s="3"/>
      <c r="C103" s="3"/>
    </row>
    <row r="104" spans="1:13" ht="24" customHeight="1" x14ac:dyDescent="0.25">
      <c r="A104" s="2"/>
      <c r="B104" s="1"/>
      <c r="C104" s="1"/>
    </row>
    <row r="105" spans="1:13" ht="29.25" customHeight="1" x14ac:dyDescent="0.25"/>
    <row r="106" spans="1:13" ht="26.25" customHeight="1" x14ac:dyDescent="0.25"/>
    <row r="107" spans="1:13" ht="27.75" customHeight="1" x14ac:dyDescent="0.25"/>
    <row r="108" spans="1:13" ht="28.5" customHeight="1" x14ac:dyDescent="0.25"/>
    <row r="109" spans="1:13" ht="26.25" customHeight="1" x14ac:dyDescent="0.25"/>
    <row r="110" spans="1:13" ht="27.75" customHeight="1" x14ac:dyDescent="0.25"/>
    <row r="111" spans="1:13" ht="32.25" customHeight="1" x14ac:dyDescent="0.25"/>
    <row r="112" spans="1:13" ht="54.75" customHeight="1" x14ac:dyDescent="0.25"/>
    <row r="113" ht="42.75" customHeight="1" x14ac:dyDescent="0.25"/>
  </sheetData>
  <mergeCells count="19">
    <mergeCell ref="A1:M1"/>
    <mergeCell ref="A3:M3"/>
    <mergeCell ref="A4:M4"/>
    <mergeCell ref="A5:M5"/>
    <mergeCell ref="A6:A8"/>
    <mergeCell ref="B6:B8"/>
    <mergeCell ref="D6:M6"/>
    <mergeCell ref="D7:D8"/>
    <mergeCell ref="H7:H8"/>
    <mergeCell ref="J7:J8"/>
    <mergeCell ref="L7:L8"/>
    <mergeCell ref="K7:K8"/>
    <mergeCell ref="C7:C8"/>
    <mergeCell ref="I2:M2"/>
    <mergeCell ref="M7:M8"/>
    <mergeCell ref="E7:E8"/>
    <mergeCell ref="F7:F8"/>
    <mergeCell ref="I7:I8"/>
    <mergeCell ref="G7:G8"/>
  </mergeCells>
  <pageMargins left="0.25" right="0.25" top="0.75" bottom="0.75" header="0.3" footer="0.3"/>
  <pageSetup paperSize="9" scale="76" fitToHeight="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Gulfidan</cp:lastModifiedBy>
  <cp:lastPrinted>2023-08-08T11:16:22Z</cp:lastPrinted>
  <dcterms:created xsi:type="dcterms:W3CDTF">2021-06-02T06:30:16Z</dcterms:created>
  <dcterms:modified xsi:type="dcterms:W3CDTF">2023-08-10T13:21:20Z</dcterms:modified>
</cp:coreProperties>
</file>