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iana\Desktop\Проектобюджет 2021гново\"/>
    </mc:Choice>
  </mc:AlternateContent>
  <bookViews>
    <workbookView xWindow="0" yWindow="0" windowWidth="19200" windowHeight="11190" activeTab="1"/>
  </bookViews>
  <sheets>
    <sheet name="Лист1" sheetId="1" r:id="rId1"/>
    <sheet name="Капиталови  2021" sheetId="3" r:id="rId2"/>
  </sheets>
  <calcPr calcId="162913"/>
</workbook>
</file>

<file path=xl/calcChain.xml><?xml version="1.0" encoding="utf-8"?>
<calcChain xmlns="http://schemas.openxmlformats.org/spreadsheetml/2006/main">
  <c r="C26" i="3" l="1"/>
  <c r="I13" i="3"/>
  <c r="I12" i="3" s="1"/>
  <c r="I11" i="3" s="1"/>
  <c r="C13" i="3"/>
  <c r="C12" i="3" s="1"/>
  <c r="C11" i="3" s="1"/>
  <c r="I74" i="3" l="1"/>
  <c r="D62" i="3" l="1"/>
  <c r="C62" i="3"/>
  <c r="D38" i="3"/>
  <c r="D35" i="3" s="1"/>
  <c r="E71" i="3"/>
  <c r="D71" i="3"/>
  <c r="C71" i="3"/>
  <c r="I61" i="3"/>
  <c r="D33" i="3"/>
  <c r="D26" i="3"/>
  <c r="I28" i="3"/>
  <c r="I29" i="3"/>
  <c r="D18" i="3"/>
  <c r="I23" i="3"/>
  <c r="I22" i="3"/>
  <c r="I62" i="3" l="1"/>
  <c r="I71" i="3"/>
  <c r="F26" i="3"/>
  <c r="F25" i="3" s="1"/>
  <c r="F16" i="3" s="1"/>
  <c r="F78" i="3" s="1"/>
  <c r="I27" i="3"/>
  <c r="C38" i="3"/>
  <c r="I65" i="3"/>
  <c r="I33" i="3"/>
  <c r="I32" i="3"/>
  <c r="I67" i="3"/>
  <c r="I66" i="3"/>
  <c r="I63" i="3"/>
  <c r="I76" i="3"/>
  <c r="I64" i="3"/>
  <c r="I37" i="3"/>
  <c r="I36" i="3" s="1"/>
  <c r="I34" i="3"/>
  <c r="C18" i="3"/>
  <c r="I20" i="3"/>
  <c r="I21" i="3"/>
  <c r="I24" i="3"/>
  <c r="I57" i="3"/>
  <c r="I43" i="3"/>
  <c r="G78" i="3"/>
  <c r="I77" i="3"/>
  <c r="H75" i="3"/>
  <c r="G75" i="3"/>
  <c r="F75" i="3"/>
  <c r="E75" i="3"/>
  <c r="E70" i="3" s="1"/>
  <c r="D75" i="3"/>
  <c r="D70" i="3" s="1"/>
  <c r="C75" i="3"/>
  <c r="C70" i="3" s="1"/>
  <c r="I47" i="3"/>
  <c r="I46" i="3"/>
  <c r="I45" i="3"/>
  <c r="I44" i="3"/>
  <c r="I42" i="3"/>
  <c r="I41" i="3"/>
  <c r="I40" i="3"/>
  <c r="I39" i="3"/>
  <c r="E38" i="3"/>
  <c r="E35" i="3" s="1"/>
  <c r="C36" i="3"/>
  <c r="C35" i="3" s="1"/>
  <c r="H35" i="3"/>
  <c r="G35" i="3"/>
  <c r="F35" i="3"/>
  <c r="H25" i="3"/>
  <c r="G25" i="3"/>
  <c r="E25" i="3"/>
  <c r="I19" i="3"/>
  <c r="H18" i="3"/>
  <c r="H17" i="3" s="1"/>
  <c r="G18" i="3"/>
  <c r="G17" i="3" s="1"/>
  <c r="F18" i="3"/>
  <c r="F17" i="3" s="1"/>
  <c r="E18" i="3"/>
  <c r="E17" i="3" s="1"/>
  <c r="D17" i="3"/>
  <c r="E61" i="1"/>
  <c r="D61" i="1"/>
  <c r="D38" i="1"/>
  <c r="J38" i="1" s="1"/>
  <c r="F38" i="1"/>
  <c r="J54" i="1"/>
  <c r="J55" i="1"/>
  <c r="J56" i="1"/>
  <c r="J57" i="1"/>
  <c r="J53" i="1"/>
  <c r="J52" i="1"/>
  <c r="J46" i="1"/>
  <c r="J44" i="1"/>
  <c r="J66" i="1"/>
  <c r="J65" i="1"/>
  <c r="I64" i="1"/>
  <c r="I60" i="1" s="1"/>
  <c r="H64" i="1"/>
  <c r="G64" i="1"/>
  <c r="F64" i="1"/>
  <c r="E64" i="1"/>
  <c r="J64" i="1" s="1"/>
  <c r="D64" i="1"/>
  <c r="H60" i="1"/>
  <c r="F60" i="1"/>
  <c r="G60" i="1"/>
  <c r="J59" i="1"/>
  <c r="I58" i="1"/>
  <c r="H58" i="1"/>
  <c r="G58" i="1"/>
  <c r="F58" i="1"/>
  <c r="J58" i="1" s="1"/>
  <c r="E58" i="1"/>
  <c r="D58" i="1"/>
  <c r="J45" i="1"/>
  <c r="J43" i="1"/>
  <c r="J42" i="1"/>
  <c r="J41" i="1"/>
  <c r="J40" i="1"/>
  <c r="J39" i="1"/>
  <c r="I38" i="1"/>
  <c r="H38" i="1"/>
  <c r="H37" i="1"/>
  <c r="G38" i="1"/>
  <c r="G37" i="1" s="1"/>
  <c r="G26" i="1" s="1"/>
  <c r="F37" i="1"/>
  <c r="E38" i="1"/>
  <c r="E37" i="1" s="1"/>
  <c r="D37" i="1"/>
  <c r="I37" i="1"/>
  <c r="E35" i="1"/>
  <c r="J34" i="1"/>
  <c r="J33" i="1"/>
  <c r="I31" i="1"/>
  <c r="I30" i="1"/>
  <c r="H31" i="1"/>
  <c r="H30" i="1" s="1"/>
  <c r="G31" i="1"/>
  <c r="G30" i="1"/>
  <c r="F31" i="1"/>
  <c r="F30" i="1" s="1"/>
  <c r="E31" i="1"/>
  <c r="D31" i="1"/>
  <c r="D30" i="1" s="1"/>
  <c r="J30" i="1" s="1"/>
  <c r="E30" i="1"/>
  <c r="J29" i="1"/>
  <c r="I28" i="1"/>
  <c r="H28" i="1"/>
  <c r="H27" i="1" s="1"/>
  <c r="H26" i="1" s="1"/>
  <c r="G28" i="1"/>
  <c r="G27" i="1"/>
  <c r="F28" i="1"/>
  <c r="F27" i="1" s="1"/>
  <c r="E28" i="1"/>
  <c r="J28" i="1" s="1"/>
  <c r="E27" i="1"/>
  <c r="D28" i="1"/>
  <c r="D27" i="1"/>
  <c r="I27" i="1"/>
  <c r="I26" i="1" s="1"/>
  <c r="F23" i="1"/>
  <c r="E23" i="1"/>
  <c r="F22" i="1"/>
  <c r="E22" i="1"/>
  <c r="J21" i="1"/>
  <c r="J20" i="1"/>
  <c r="I19" i="1"/>
  <c r="I18" i="1"/>
  <c r="H19" i="1"/>
  <c r="H18" i="1" s="1"/>
  <c r="H10" i="1" s="1"/>
  <c r="H67" i="1" s="1"/>
  <c r="G19" i="1"/>
  <c r="G18" i="1"/>
  <c r="F19" i="1"/>
  <c r="F18" i="1" s="1"/>
  <c r="E19" i="1"/>
  <c r="E18" i="1"/>
  <c r="D19" i="1"/>
  <c r="J19" i="1" s="1"/>
  <c r="E16" i="1"/>
  <c r="E15" i="1"/>
  <c r="J13" i="1"/>
  <c r="I12" i="1"/>
  <c r="I11" i="1" s="1"/>
  <c r="I10" i="1" s="1"/>
  <c r="H12" i="1"/>
  <c r="H11" i="1"/>
  <c r="G12" i="1"/>
  <c r="F12" i="1"/>
  <c r="F11" i="1" s="1"/>
  <c r="E12" i="1"/>
  <c r="D12" i="1"/>
  <c r="D11" i="1"/>
  <c r="G11" i="1"/>
  <c r="G10" i="1" s="1"/>
  <c r="E11" i="1"/>
  <c r="E10" i="1" s="1"/>
  <c r="J31" i="1"/>
  <c r="J12" i="1"/>
  <c r="J61" i="1"/>
  <c r="D16" i="3" l="1"/>
  <c r="I70" i="3"/>
  <c r="I67" i="1"/>
  <c r="J37" i="1"/>
  <c r="G67" i="1"/>
  <c r="F10" i="1"/>
  <c r="D26" i="1"/>
  <c r="F26" i="1"/>
  <c r="J27" i="1"/>
  <c r="J11" i="1"/>
  <c r="D18" i="1"/>
  <c r="J18" i="1" s="1"/>
  <c r="E60" i="1"/>
  <c r="J60" i="1" s="1"/>
  <c r="I38" i="3"/>
  <c r="I75" i="3"/>
  <c r="E16" i="3"/>
  <c r="E78" i="3" s="1"/>
  <c r="I18" i="3"/>
  <c r="C17" i="3"/>
  <c r="D10" i="1" l="1"/>
  <c r="F67" i="1"/>
  <c r="E26" i="1"/>
  <c r="E67" i="1" s="1"/>
  <c r="I35" i="3"/>
  <c r="D78" i="3"/>
  <c r="I17" i="3"/>
  <c r="D67" i="1" l="1"/>
  <c r="J67" i="1" s="1"/>
  <c r="J10" i="1"/>
  <c r="J26" i="1"/>
  <c r="I31" i="3" l="1"/>
  <c r="I26" i="3"/>
  <c r="C25" i="3"/>
  <c r="I25" i="3" l="1"/>
  <c r="C16" i="3"/>
  <c r="C78" i="3" s="1"/>
  <c r="I78" i="3" s="1"/>
  <c r="I60" i="3" l="1"/>
  <c r="I16" i="3"/>
</calcChain>
</file>

<file path=xl/sharedStrings.xml><?xml version="1.0" encoding="utf-8"?>
<sst xmlns="http://schemas.openxmlformats.org/spreadsheetml/2006/main" count="261" uniqueCount="149">
  <si>
    <t>Приложение № 3</t>
  </si>
  <si>
    <t>ОБЩИНА ДУЛОВО, ОБЛАСТ СИЛИСТРА</t>
  </si>
  <si>
    <t>С П Р А В К А</t>
  </si>
  <si>
    <t>за разпределението на сумата за капиталови разходи за 2019 г.</t>
  </si>
  <si>
    <t>№ по ред</t>
  </si>
  <si>
    <t>Наименование на обекта</t>
  </si>
  <si>
    <t>ИЗТОЧНИЦИ НА ФИНАНСИРАНЕ</t>
  </si>
  <si>
    <t>Целева субсидия от РБ</t>
  </si>
  <si>
    <t>От преходен остатък</t>
  </si>
  <si>
    <t>От продажба на ДА                          §§ 40-00</t>
  </si>
  <si>
    <t>от други приходи</t>
  </si>
  <si>
    <t>от дарения</t>
  </si>
  <si>
    <t>§§31-11 Обща субсидия</t>
  </si>
  <si>
    <t>ВСИЧКО:</t>
  </si>
  <si>
    <t>А.</t>
  </si>
  <si>
    <t>ДЪРЖАВНИ ДЕЙНОСТИ</t>
  </si>
  <si>
    <t>І.</t>
  </si>
  <si>
    <t>Функция "Образование"</t>
  </si>
  <si>
    <t>Д/ст 322 "Неспециализирани училища, без професионални гимназии"</t>
  </si>
  <si>
    <t>51-00</t>
  </si>
  <si>
    <t>Рехабилитация на физкултурен салон на СУ "Йордан Йовков" с.Окорш</t>
  </si>
  <si>
    <t>52-05</t>
  </si>
  <si>
    <t>Закупуване на почистваща машина за СУ"В.Левски" гр.Дулово</t>
  </si>
  <si>
    <t>II</t>
  </si>
  <si>
    <t>Функция "Социално осигуряване ,подпомагане и грижи"</t>
  </si>
  <si>
    <t>Д/ст 526 "Центрове за обществена подкрепа"</t>
  </si>
  <si>
    <t>52-01</t>
  </si>
  <si>
    <t>Закупуване на лаптоп</t>
  </si>
  <si>
    <t>ІIІ.</t>
  </si>
  <si>
    <t>Функция "Почивно дело, култура, религиозни дейности"</t>
  </si>
  <si>
    <t>Д/ст 738 "Читалища"</t>
  </si>
  <si>
    <t>Рехабилитация на сградата на читалище с.Окорш</t>
  </si>
  <si>
    <t>55-03</t>
  </si>
  <si>
    <t>Доставка и монтаж на нови столове за киносалон на НЧ "Н.Й.Вапцаров" в гр.Дулово</t>
  </si>
  <si>
    <t>Б.</t>
  </si>
  <si>
    <t>ДОФИНАНСИРАНЕ НА ДЪРЖАВНИ ДЕЙНОСТИ С ОБЩИНСКИ ПРИХОДИ</t>
  </si>
  <si>
    <t>I</t>
  </si>
  <si>
    <t>В.</t>
  </si>
  <si>
    <t>МЕСТНИ ДЕЙНОСТИ</t>
  </si>
  <si>
    <t>Функция "Общи държавни служби"</t>
  </si>
  <si>
    <t>Д/ст 122 "Общинска администрация"</t>
  </si>
  <si>
    <t>Рехабилитация на сградата на кметство с.Паисиево-подмяна на дограма</t>
  </si>
  <si>
    <t>ІІ.</t>
  </si>
  <si>
    <t>Д/ст 311 "Детски градини"</t>
  </si>
  <si>
    <t>52-02</t>
  </si>
  <si>
    <t>Изграждане на детска градина в гр.Дулово</t>
  </si>
  <si>
    <t>Рехабилитация на сградата на детска ясла към ДГ "Мир" в гр.Дулово</t>
  </si>
  <si>
    <t>Доставка и монтаж на водогреен котел в ДГ "Мир" гр.Дулово</t>
  </si>
  <si>
    <t>III</t>
  </si>
  <si>
    <t>Д/ст 524 "Домашен социален патронаж"</t>
  </si>
  <si>
    <t>IV.</t>
  </si>
  <si>
    <t>Функция "Жил.строителство, БКС и опазване на околната среда"</t>
  </si>
  <si>
    <t>Д/ст 606 "Изграждане,ремонт и поддържане на уличната мрежа"</t>
  </si>
  <si>
    <t>Рехабилитация на ул. "Отец Паисий" гр.Дулово</t>
  </si>
  <si>
    <t>Рехабилитация на ул. "Свобода" с.Вокил</t>
  </si>
  <si>
    <t>Рехабилитация на ул. "Трета" с. Яребица</t>
  </si>
  <si>
    <t>Рехабилитация на ул. "Христо Смирненски" с. Правда</t>
  </si>
  <si>
    <t>Рехабилитация на ул."Втора" с.Поройно</t>
  </si>
  <si>
    <t>Рехабилитация на ул."Вит"с.Паисиево</t>
  </si>
  <si>
    <t>Рехабилитация на ул."Лом"с.Паисиево</t>
  </si>
  <si>
    <t>Рехабилитация на ул."Шеста"с.Боил</t>
  </si>
  <si>
    <t>Рехабилитация на ул."Девета"с.Боил</t>
  </si>
  <si>
    <t>Рехабилитация на ул."Двадесета"с.Раздел</t>
  </si>
  <si>
    <t>Д/ст 629 "Други дейности по опазване на околната среда"</t>
  </si>
  <si>
    <t>Рехабилитация на сградите на ПСОВ в гр.Дулово</t>
  </si>
  <si>
    <t>V.</t>
  </si>
  <si>
    <t>Функция "Икономически дейности и услуги"</t>
  </si>
  <si>
    <t>Д/ст 832 "Служби и дейности по поддържане, ремонт и изграждане на пътища"</t>
  </si>
  <si>
    <t>Рехабилитация на път IV-23503-от село Паисиево до село Китанчево</t>
  </si>
  <si>
    <t>Рехабилитация на път IV- -от село Прохлада до село Браничево</t>
  </si>
  <si>
    <t>Д/ст 898 "Други дейности по икономиката"</t>
  </si>
  <si>
    <t>53-09</t>
  </si>
  <si>
    <t>Изготвяне на общ устройствен план на община Дулово</t>
  </si>
  <si>
    <t>Изработване на кадастрална и специализирана карти и регистри на землището на село Орешене</t>
  </si>
  <si>
    <t>ВСИЧКО ЗА КАПИТАЛОВИ РАЗХОДИ:</t>
  </si>
  <si>
    <t>Рехабилитация на ул. "Пета" с.Овен в частта между ул."Шеста" и ул."Трета"</t>
  </si>
  <si>
    <t>Рехаб.на част от ул."Десета" с.Руйно в частта ул."Седма" и ул."Четвърта"</t>
  </si>
  <si>
    <t>51-01</t>
  </si>
  <si>
    <t>Рехабилитация на ул. "Осма" с. Яребица</t>
  </si>
  <si>
    <t>Рехабилитация на ул. "Ропотамо" с. Правда</t>
  </si>
  <si>
    <t>Рехабилитация на ул. "Първа" с.Орешене</t>
  </si>
  <si>
    <t>Рехабилитация на ул. "Четвърта" с.Колобър</t>
  </si>
  <si>
    <t>Рехабилитация на ул. "Дванадесета" с.Колобър</t>
  </si>
  <si>
    <t>Рехабилитация на ул. "Осма" с.Черковна</t>
  </si>
  <si>
    <t>Рехабилитация на ул. "Втора" с.П.Таслаково</t>
  </si>
  <si>
    <t>прието с Решение № 514 по  Прот.№ 41/29.01.2019г. на ОбС Дулово</t>
  </si>
  <si>
    <t>52-03</t>
  </si>
  <si>
    <t>Рехабилитация на ул."Шеста" с.П. Таслаково</t>
  </si>
  <si>
    <t>Рехабилитация на централен площад в с.П. Таслаково</t>
  </si>
  <si>
    <t>Рехабилитация на ул."Единадесета"с.Колобър</t>
  </si>
  <si>
    <t>Рехабилитация на ул."Кирил и Методий"с.Чернолик</t>
  </si>
  <si>
    <t>Д/ст 604 "Осветление на улици и площади"</t>
  </si>
  <si>
    <t>52-04</t>
  </si>
  <si>
    <t>Доставка на специализирано МПС-автовишка</t>
  </si>
  <si>
    <t>прието с Решение №   по  Прот.№  на ОбС Дулово</t>
  </si>
  <si>
    <t>Д.р ЮКСЕЛ АХМЕД</t>
  </si>
  <si>
    <t>Кмет на община Дулово</t>
  </si>
  <si>
    <t>СВЕТЛА ГОСПОДИНОВА</t>
  </si>
  <si>
    <t>Директор "Финанси"</t>
  </si>
  <si>
    <t>52-06</t>
  </si>
  <si>
    <t>Рехабилитация на ул. "Трета" гр.Дулово</t>
  </si>
  <si>
    <t>Рехабилитация на ул. "Първи май" гр.Дулово</t>
  </si>
  <si>
    <t>Рехабилитация на ул."Девета"с.Колобър</t>
  </si>
  <si>
    <t>Функция "Здравеопазване"</t>
  </si>
  <si>
    <t>Д/ст 412 "Многопрофилни болници за активно лечение"</t>
  </si>
  <si>
    <t>Изграждане на сградно канализационно към ПСОВ на МБАЛ- гр.Дулово</t>
  </si>
  <si>
    <t>Подмяна на хардуерната защитна стена за нуждите на ДМП</t>
  </si>
  <si>
    <t>VI.</t>
  </si>
  <si>
    <t>VII.</t>
  </si>
  <si>
    <t>Д/ст 714 "Спортни бази заспорт за всички"</t>
  </si>
  <si>
    <t>Рехабилитация на тренировъчна зала по борба към градски стадион в гр.Дулово</t>
  </si>
  <si>
    <t>55-01</t>
  </si>
  <si>
    <t>за разпределението на сумата за капиталови разходи за 2021 г.</t>
  </si>
  <si>
    <t>Рехабилитация на сградада на кметство с.Вокил</t>
  </si>
  <si>
    <t xml:space="preserve">Рехабилитация на сградада на кметство с.Орешене </t>
  </si>
  <si>
    <t>Рехабилитация на сградада на кметство с.Чернолик</t>
  </si>
  <si>
    <t>Рехабилитация на сградада на кметство с.Поройно</t>
  </si>
  <si>
    <t>Изграждане на сградно канализационно отклонение към ДГ "Щастливо детство" гр.Дулово</t>
  </si>
  <si>
    <t>Доставка на асансьор за ДГ "Щастливо детство" гр.Дулово</t>
  </si>
  <si>
    <t>Рехабилитация на сградата на ДГ с.Колобър</t>
  </si>
  <si>
    <t>Рехабилитация на сградата на ДГ с.П.Таслаково</t>
  </si>
  <si>
    <t>Доставка на специализирано МПС за нуждите на ЕООД"СОЧ"</t>
  </si>
  <si>
    <t>Д/ст 623 "Чистота"</t>
  </si>
  <si>
    <t xml:space="preserve">Рехабилитация на  ул."Мадара" с.Черник </t>
  </si>
  <si>
    <t>Рехабилитация на ул. "Тимок" с.Черник</t>
  </si>
  <si>
    <t xml:space="preserve">Рехабилитация на ул. "Втора" с.Овен </t>
  </si>
  <si>
    <t>Рехабилитация на ул. "Трета" с. Овен</t>
  </si>
  <si>
    <t>Рехабилитация на ул. "Шеста" с.Руйно</t>
  </si>
  <si>
    <t>Рехабилитация на ул. "Десета" с. Поройно</t>
  </si>
  <si>
    <t>Рехабилитация на ул. "Единадесета" с.Поройно</t>
  </si>
  <si>
    <t>Рехабилитация на ул."Трета" с.П. Таслаково</t>
  </si>
  <si>
    <t>Рехабилитация на ул."Седма"с.Раздел</t>
  </si>
  <si>
    <t>Рехабилитация на ул."Осма"с.Раздел</t>
  </si>
  <si>
    <t>Рехабилитация на ул."Рила"с.Окорш</t>
  </si>
  <si>
    <t>Рехабилитация на сградата на читалището в с.Овен</t>
  </si>
  <si>
    <t>Рехабилитация на сградата на читалището в с.Вокил</t>
  </si>
  <si>
    <t>Изграждане на 2 бр. спирки за ученически автобуси в с.Черник</t>
  </si>
  <si>
    <t>Д/ст 622 "Озеленяване"</t>
  </si>
  <si>
    <t>Д/ст 832 "Службии дейности по поддръжка, ремонт и изграждане на пътища"</t>
  </si>
  <si>
    <t>Рехабилитация на път IV 70007 гр.Дулово - с.Колобър</t>
  </si>
  <si>
    <t>Рехабилитация на път IV 7009 с.Секулово - с.Прохлада</t>
  </si>
  <si>
    <t>Рехабилитация на път IV 23506 с.Чернолик - с.Правда</t>
  </si>
  <si>
    <t>Д/ст 740 "Музеи"</t>
  </si>
  <si>
    <t>Рехабилитация на сградата на Исторически музей в гр.Дулово</t>
  </si>
  <si>
    <t xml:space="preserve">Рехабилитация на парна инсталация и котелно помещение в детска ясла гр.Дулово  </t>
  </si>
  <si>
    <t>Рехабилитация на парна инсталация в ОУ с.Правда</t>
  </si>
  <si>
    <t>1.</t>
  </si>
  <si>
    <t>Изграждане  на спортна площадка в с.Черник</t>
  </si>
  <si>
    <t>Изграждане  на спортна площадка в ОУ с.Черник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</si>
</sst>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b/>
      <sz val="12"/>
      <name val="Bodoni MT"/>
      <family val="1"/>
    </font>
    <font>
      <b/>
      <sz val="14"/>
      <name val="Bodoni MT"/>
      <family val="1"/>
    </font>
    <font>
      <b/>
      <sz val="8"/>
      <name val="Bodoni MT"/>
      <family val="1"/>
    </font>
    <font>
      <b/>
      <sz val="7"/>
      <name val="Bodoni MT"/>
      <family val="1"/>
    </font>
    <font>
      <b/>
      <i/>
      <sz val="8"/>
      <name val="Bodoni MT"/>
      <family val="1"/>
    </font>
    <font>
      <sz val="8"/>
      <name val="Bodoni MT"/>
      <family val="1"/>
    </font>
    <font>
      <i/>
      <sz val="8"/>
      <name val="Bodoni MT"/>
      <family val="1"/>
    </font>
    <font>
      <sz val="10"/>
      <name val="Bodoni MT"/>
      <family val="1"/>
    </font>
    <font>
      <b/>
      <i/>
      <sz val="10"/>
      <name val="Bodoni MT"/>
      <family val="1"/>
    </font>
    <font>
      <b/>
      <sz val="10"/>
      <name val="Bodoni MT"/>
      <family val="1"/>
    </font>
    <font>
      <b/>
      <i/>
      <sz val="9"/>
      <name val="Bodoni MT"/>
      <family val="1"/>
    </font>
    <font>
      <sz val="8"/>
      <color theme="1"/>
      <name val="Bodoni MT"/>
      <family val="1"/>
    </font>
    <font>
      <i/>
      <sz val="8"/>
      <color theme="1"/>
      <name val="Bodoni MT"/>
      <family val="1"/>
    </font>
    <font>
      <b/>
      <i/>
      <sz val="8"/>
      <color theme="1"/>
      <name val="Bodoni MT"/>
      <family val="1"/>
    </font>
  </fonts>
  <fills count="11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1" fillId="0" borderId="0" xfId="0" applyFont="1" applyAlignment="1">
      <alignment horizontal="center"/>
    </xf>
    <xf numFmtId="0" fontId="5" fillId="4" borderId="1" xfId="0" applyFont="1" applyFill="1" applyBorder="1" applyAlignment="1">
      <alignment horizontal="right" vertical="top" wrapText="1"/>
    </xf>
    <xf numFmtId="0" fontId="5" fillId="4" borderId="2" xfId="0" applyFont="1" applyFill="1" applyBorder="1" applyAlignment="1">
      <alignment vertical="top" wrapText="1"/>
    </xf>
    <xf numFmtId="0" fontId="5" fillId="4" borderId="1" xfId="0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right" vertical="top" wrapText="1"/>
    </xf>
    <xf numFmtId="0" fontId="5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 vertical="center" wrapText="1"/>
    </xf>
    <xf numFmtId="0" fontId="6" fillId="3" borderId="1" xfId="0" applyFont="1" applyFill="1" applyBorder="1" applyAlignment="1">
      <alignment horizontal="right" vertical="top" wrapText="1"/>
    </xf>
    <xf numFmtId="0" fontId="7" fillId="5" borderId="1" xfId="0" applyFont="1" applyFill="1" applyBorder="1" applyAlignment="1">
      <alignment vertical="top" wrapText="1"/>
    </xf>
    <xf numFmtId="0" fontId="5" fillId="3" borderId="1" xfId="0" applyFont="1" applyFill="1" applyBorder="1" applyAlignment="1">
      <alignment horizontal="right" vertical="center" wrapText="1"/>
    </xf>
    <xf numFmtId="0" fontId="6" fillId="0" borderId="1" xfId="0" applyFont="1" applyBorder="1" applyAlignment="1">
      <alignment horizontal="right" vertical="center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center"/>
    </xf>
    <xf numFmtId="0" fontId="7" fillId="6" borderId="1" xfId="0" applyFont="1" applyFill="1" applyBorder="1" applyAlignment="1">
      <alignment horizontal="right" vertical="center" wrapText="1"/>
    </xf>
    <xf numFmtId="0" fontId="6" fillId="6" borderId="1" xfId="0" applyFont="1" applyFill="1" applyBorder="1" applyAlignment="1">
      <alignment vertical="top" wrapText="1"/>
    </xf>
    <xf numFmtId="0" fontId="6" fillId="6" borderId="1" xfId="0" applyFont="1" applyFill="1" applyBorder="1" applyAlignment="1">
      <alignment horizontal="right" vertical="center" wrapText="1"/>
    </xf>
    <xf numFmtId="0" fontId="6" fillId="6" borderId="1" xfId="0" applyFont="1" applyFill="1" applyBorder="1" applyAlignment="1">
      <alignment vertical="center"/>
    </xf>
    <xf numFmtId="0" fontId="6" fillId="5" borderId="1" xfId="0" applyFont="1" applyFill="1" applyBorder="1" applyAlignment="1">
      <alignment horizontal="right" vertical="center" wrapText="1"/>
    </xf>
    <xf numFmtId="0" fontId="5" fillId="5" borderId="1" xfId="0" applyFont="1" applyFill="1" applyBorder="1" applyAlignment="1">
      <alignment vertical="top" wrapText="1"/>
    </xf>
    <xf numFmtId="0" fontId="6" fillId="5" borderId="1" xfId="0" applyFont="1" applyFill="1" applyBorder="1" applyAlignment="1">
      <alignment vertical="center"/>
    </xf>
    <xf numFmtId="0" fontId="6" fillId="0" borderId="2" xfId="0" applyFont="1" applyBorder="1" applyAlignment="1">
      <alignment vertical="top" wrapText="1"/>
    </xf>
    <xf numFmtId="0" fontId="6" fillId="4" borderId="1" xfId="0" applyFont="1" applyFill="1" applyBorder="1" applyAlignment="1">
      <alignment horizontal="right" vertical="center" wrapText="1"/>
    </xf>
    <xf numFmtId="0" fontId="6" fillId="4" borderId="2" xfId="0" applyFont="1" applyFill="1" applyBorder="1" applyAlignment="1">
      <alignment vertical="top" wrapText="1"/>
    </xf>
    <xf numFmtId="0" fontId="6" fillId="4" borderId="1" xfId="0" applyFont="1" applyFill="1" applyBorder="1" applyAlignment="1">
      <alignment vertical="center"/>
    </xf>
    <xf numFmtId="0" fontId="7" fillId="7" borderId="1" xfId="0" applyFont="1" applyFill="1" applyBorder="1" applyAlignment="1">
      <alignment horizontal="right" vertical="center" wrapText="1"/>
    </xf>
    <xf numFmtId="0" fontId="6" fillId="7" borderId="2" xfId="0" applyFont="1" applyFill="1" applyBorder="1" applyAlignment="1">
      <alignment vertical="top" wrapText="1"/>
    </xf>
    <xf numFmtId="0" fontId="6" fillId="7" borderId="1" xfId="0" applyFont="1" applyFill="1" applyBorder="1" applyAlignment="1">
      <alignment horizontal="right" vertical="center" wrapText="1"/>
    </xf>
    <xf numFmtId="0" fontId="6" fillId="7" borderId="1" xfId="0" applyFont="1" applyFill="1" applyBorder="1" applyAlignment="1">
      <alignment vertical="center"/>
    </xf>
    <xf numFmtId="0" fontId="6" fillId="8" borderId="1" xfId="0" applyFont="1" applyFill="1" applyBorder="1" applyAlignment="1">
      <alignment horizontal="right" vertical="center" wrapText="1"/>
    </xf>
    <xf numFmtId="0" fontId="6" fillId="8" borderId="2" xfId="0" applyFont="1" applyFill="1" applyBorder="1" applyAlignment="1">
      <alignment vertical="top" wrapText="1"/>
    </xf>
    <xf numFmtId="0" fontId="6" fillId="8" borderId="1" xfId="0" applyFont="1" applyFill="1" applyBorder="1" applyAlignment="1">
      <alignment vertical="center"/>
    </xf>
    <xf numFmtId="0" fontId="5" fillId="2" borderId="2" xfId="0" applyFont="1" applyFill="1" applyBorder="1" applyAlignment="1">
      <alignment vertical="top" wrapText="1"/>
    </xf>
    <xf numFmtId="0" fontId="7" fillId="3" borderId="1" xfId="0" applyFont="1" applyFill="1" applyBorder="1" applyAlignment="1">
      <alignment horizontal="right" vertical="top" wrapText="1"/>
    </xf>
    <xf numFmtId="0" fontId="7" fillId="3" borderId="2" xfId="0" applyFont="1" applyFill="1" applyBorder="1" applyAlignment="1">
      <alignment vertical="top" wrapText="1"/>
    </xf>
    <xf numFmtId="0" fontId="7" fillId="3" borderId="1" xfId="0" applyFont="1" applyFill="1" applyBorder="1" applyAlignment="1">
      <alignment horizontal="right" vertical="center" wrapText="1"/>
    </xf>
    <xf numFmtId="0" fontId="6" fillId="9" borderId="1" xfId="0" applyFont="1" applyFill="1" applyBorder="1" applyAlignment="1">
      <alignment horizontal="right" vertical="top" wrapText="1"/>
    </xf>
    <xf numFmtId="0" fontId="7" fillId="9" borderId="2" xfId="0" applyFont="1" applyFill="1" applyBorder="1" applyAlignment="1">
      <alignment vertical="top" wrapText="1"/>
    </xf>
    <xf numFmtId="0" fontId="7" fillId="9" borderId="1" xfId="0" applyFont="1" applyFill="1" applyBorder="1" applyAlignment="1">
      <alignment horizontal="right" vertical="center" wrapText="1"/>
    </xf>
    <xf numFmtId="0" fontId="6" fillId="0" borderId="3" xfId="0" applyFont="1" applyBorder="1" applyAlignment="1">
      <alignment horizontal="right" vertical="center" wrapText="1"/>
    </xf>
    <xf numFmtId="0" fontId="5" fillId="7" borderId="3" xfId="0" applyFont="1" applyFill="1" applyBorder="1" applyAlignment="1">
      <alignment horizontal="right" vertical="center" wrapText="1"/>
    </xf>
    <xf numFmtId="0" fontId="6" fillId="7" borderId="3" xfId="0" applyFont="1" applyFill="1" applyBorder="1" applyAlignment="1">
      <alignment horizontal="right" vertical="center" wrapText="1"/>
    </xf>
    <xf numFmtId="0" fontId="5" fillId="3" borderId="1" xfId="0" applyFont="1" applyFill="1" applyBorder="1" applyAlignment="1">
      <alignment horizontal="right" vertical="top" wrapText="1"/>
    </xf>
    <xf numFmtId="0" fontId="6" fillId="0" borderId="1" xfId="0" applyFont="1" applyBorder="1" applyAlignment="1">
      <alignment horizontal="right" vertical="top" wrapText="1"/>
    </xf>
    <xf numFmtId="0" fontId="6" fillId="0" borderId="3" xfId="0" applyFont="1" applyBorder="1" applyAlignment="1">
      <alignment horizontal="right" vertical="top" wrapText="1"/>
    </xf>
    <xf numFmtId="0" fontId="6" fillId="0" borderId="3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6" fillId="0" borderId="1" xfId="0" applyFont="1" applyBorder="1" applyAlignment="1">
      <alignment vertical="center" wrapText="1"/>
    </xf>
    <xf numFmtId="0" fontId="8" fillId="4" borderId="1" xfId="0" applyFont="1" applyFill="1" applyBorder="1" applyAlignment="1">
      <alignment horizontal="right" vertical="top" wrapText="1"/>
    </xf>
    <xf numFmtId="0" fontId="9" fillId="4" borderId="1" xfId="0" applyFont="1" applyFill="1" applyBorder="1" applyAlignment="1">
      <alignment vertical="top" wrapText="1"/>
    </xf>
    <xf numFmtId="0" fontId="10" fillId="4" borderId="1" xfId="0" applyFont="1" applyFill="1" applyBorder="1" applyAlignment="1">
      <alignment horizontal="right" vertical="center" wrapText="1"/>
    </xf>
    <xf numFmtId="0" fontId="11" fillId="4" borderId="1" xfId="0" applyFont="1" applyFill="1" applyBorder="1" applyAlignment="1">
      <alignment horizontal="right" vertical="center" wrapText="1"/>
    </xf>
    <xf numFmtId="0" fontId="8" fillId="0" borderId="0" xfId="0" applyFont="1" applyAlignment="1">
      <alignment horizontal="right" vertical="top"/>
    </xf>
    <xf numFmtId="0" fontId="8" fillId="0" borderId="0" xfId="0" applyFont="1"/>
    <xf numFmtId="0" fontId="10" fillId="0" borderId="0" xfId="0" applyFont="1"/>
    <xf numFmtId="0" fontId="9" fillId="0" borderId="0" xfId="0" applyFont="1"/>
    <xf numFmtId="0" fontId="6" fillId="9" borderId="2" xfId="0" applyFont="1" applyFill="1" applyBorder="1" applyAlignment="1">
      <alignment vertical="top" wrapText="1"/>
    </xf>
    <xf numFmtId="0" fontId="6" fillId="9" borderId="1" xfId="0" applyFont="1" applyFill="1" applyBorder="1" applyAlignment="1">
      <alignment horizontal="right" vertical="center" wrapText="1"/>
    </xf>
    <xf numFmtId="0" fontId="5" fillId="5" borderId="1" xfId="0" applyFont="1" applyFill="1" applyBorder="1" applyAlignment="1">
      <alignment horizontal="right" vertical="top" wrapText="1"/>
    </xf>
    <xf numFmtId="0" fontId="5" fillId="5" borderId="1" xfId="0" applyFont="1" applyFill="1" applyBorder="1" applyAlignment="1">
      <alignment horizontal="right" vertical="center" wrapText="1"/>
    </xf>
    <xf numFmtId="0" fontId="6" fillId="9" borderId="1" xfId="0" applyFont="1" applyFill="1" applyBorder="1" applyAlignment="1">
      <alignment vertical="top" wrapText="1"/>
    </xf>
    <xf numFmtId="0" fontId="12" fillId="0" borderId="1" xfId="0" applyFont="1" applyBorder="1" applyAlignment="1">
      <alignment horizontal="right" vertical="center" wrapText="1"/>
    </xf>
    <xf numFmtId="0" fontId="12" fillId="0" borderId="1" xfId="0" applyFont="1" applyBorder="1" applyAlignment="1">
      <alignment vertical="center"/>
    </xf>
    <xf numFmtId="0" fontId="12" fillId="9" borderId="1" xfId="0" applyFont="1" applyFill="1" applyBorder="1" applyAlignment="1">
      <alignment horizontal="right" vertical="center" wrapText="1"/>
    </xf>
    <xf numFmtId="0" fontId="13" fillId="9" borderId="1" xfId="0" applyFont="1" applyFill="1" applyBorder="1" applyAlignment="1">
      <alignment horizontal="right" vertical="center" wrapText="1"/>
    </xf>
    <xf numFmtId="0" fontId="12" fillId="0" borderId="3" xfId="0" applyFont="1" applyBorder="1" applyAlignment="1">
      <alignment horizontal="right" vertical="center" wrapText="1"/>
    </xf>
    <xf numFmtId="0" fontId="14" fillId="9" borderId="1" xfId="0" applyFont="1" applyFill="1" applyBorder="1" applyAlignment="1">
      <alignment horizontal="right" vertical="center" wrapText="1"/>
    </xf>
    <xf numFmtId="0" fontId="6" fillId="5" borderId="2" xfId="0" applyFont="1" applyFill="1" applyBorder="1" applyAlignment="1">
      <alignment vertical="top" wrapText="1"/>
    </xf>
    <xf numFmtId="0" fontId="6" fillId="10" borderId="2" xfId="0" applyFont="1" applyFill="1" applyBorder="1" applyAlignment="1">
      <alignment vertical="top" wrapText="1"/>
    </xf>
    <xf numFmtId="0" fontId="6" fillId="10" borderId="3" xfId="0" applyFont="1" applyFill="1" applyBorder="1" applyAlignment="1">
      <alignment horizontal="right" vertical="center" wrapText="1"/>
    </xf>
    <xf numFmtId="0" fontId="5" fillId="10" borderId="2" xfId="0" applyFont="1" applyFill="1" applyBorder="1" applyAlignment="1">
      <alignment vertical="top" wrapText="1"/>
    </xf>
    <xf numFmtId="0" fontId="5" fillId="5" borderId="2" xfId="0" applyFont="1" applyFill="1" applyBorder="1" applyAlignment="1">
      <alignment vertical="top" wrapText="1"/>
    </xf>
    <xf numFmtId="0" fontId="6" fillId="5" borderId="3" xfId="0" applyFont="1" applyFill="1" applyBorder="1" applyAlignment="1">
      <alignment horizontal="right" vertical="center" wrapText="1"/>
    </xf>
    <xf numFmtId="0" fontId="6" fillId="9" borderId="3" xfId="0" applyFont="1" applyFill="1" applyBorder="1" applyAlignment="1">
      <alignment horizontal="right" vertical="center" wrapText="1"/>
    </xf>
    <xf numFmtId="0" fontId="12" fillId="9" borderId="1" xfId="0" applyFont="1" applyFill="1" applyBorder="1" applyAlignment="1">
      <alignment horizontal="right" vertical="center"/>
    </xf>
    <xf numFmtId="0" fontId="0" fillId="9" borderId="0" xfId="0" applyFill="1"/>
    <xf numFmtId="0" fontId="9" fillId="4" borderId="1" xfId="0" applyFont="1" applyFill="1" applyBorder="1" applyAlignment="1">
      <alignment horizontal="right" vertical="center" wrapText="1"/>
    </xf>
    <xf numFmtId="0" fontId="1" fillId="0" borderId="0" xfId="0" applyFont="1" applyAlignment="1">
      <alignment horizontal="center"/>
    </xf>
    <xf numFmtId="0" fontId="12" fillId="5" borderId="1" xfId="0" applyFont="1" applyFill="1" applyBorder="1" applyAlignment="1">
      <alignment horizontal="right" vertical="center"/>
    </xf>
    <xf numFmtId="0" fontId="12" fillId="10" borderId="3" xfId="0" applyFont="1" applyFill="1" applyBorder="1" applyAlignment="1">
      <alignment horizontal="right" vertical="center" wrapText="1"/>
    </xf>
    <xf numFmtId="0" fontId="12" fillId="10" borderId="1" xfId="0" applyFont="1" applyFill="1" applyBorder="1" applyAlignment="1">
      <alignment vertical="center"/>
    </xf>
    <xf numFmtId="0" fontId="6" fillId="5" borderId="3" xfId="0" applyFont="1" applyFill="1" applyBorder="1" applyAlignment="1">
      <alignment horizontal="right" vertical="top" wrapText="1"/>
    </xf>
    <xf numFmtId="0" fontId="12" fillId="5" borderId="3" xfId="0" applyFont="1" applyFill="1" applyBorder="1" applyAlignment="1">
      <alignment horizontal="right" vertical="center" wrapText="1"/>
    </xf>
    <xf numFmtId="0" fontId="12" fillId="5" borderId="1" xfId="0" applyFont="1" applyFill="1" applyBorder="1" applyAlignment="1">
      <alignment vertical="center"/>
    </xf>
    <xf numFmtId="0" fontId="6" fillId="9" borderId="3" xfId="0" applyFont="1" applyFill="1" applyBorder="1" applyAlignment="1">
      <alignment horizontal="right" vertical="top" wrapText="1"/>
    </xf>
    <xf numFmtId="0" fontId="12" fillId="9" borderId="3" xfId="0" applyFont="1" applyFill="1" applyBorder="1" applyAlignment="1">
      <alignment horizontal="right" vertical="center" wrapText="1"/>
    </xf>
    <xf numFmtId="0" fontId="12" fillId="9" borderId="1" xfId="0" applyFont="1" applyFill="1" applyBorder="1" applyAlignment="1">
      <alignment vertical="center"/>
    </xf>
    <xf numFmtId="0" fontId="12" fillId="9" borderId="2" xfId="0" applyFont="1" applyFill="1" applyBorder="1" applyAlignment="1">
      <alignment horizontal="right" vertical="center" wrapText="1"/>
    </xf>
    <xf numFmtId="0" fontId="13" fillId="9" borderId="3" xfId="0" applyFont="1" applyFill="1" applyBorder="1" applyAlignment="1">
      <alignment horizontal="right" vertical="center" wrapText="1"/>
    </xf>
    <xf numFmtId="0" fontId="5" fillId="10" borderId="1" xfId="0" applyFont="1" applyFill="1" applyBorder="1" applyAlignment="1">
      <alignment horizontal="right" vertical="center" wrapText="1"/>
    </xf>
    <xf numFmtId="0" fontId="7" fillId="5" borderId="2" xfId="0" applyFont="1" applyFill="1" applyBorder="1" applyAlignment="1">
      <alignment vertical="top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9" xfId="0" applyFont="1" applyBorder="1" applyAlignment="1">
      <alignment horizontal="center" vertical="top" wrapText="1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77"/>
  <sheetViews>
    <sheetView topLeftCell="A4" zoomScaleNormal="100" workbookViewId="0">
      <selection activeCell="R9" sqref="R9"/>
    </sheetView>
  </sheetViews>
  <sheetFormatPr defaultRowHeight="15" x14ac:dyDescent="0.25"/>
  <cols>
    <col min="1" max="1" width="2.42578125" customWidth="1"/>
    <col min="2" max="2" width="5" style="53" customWidth="1"/>
    <col min="3" max="3" width="45" style="53" customWidth="1"/>
    <col min="4" max="4" width="6.85546875" style="53" customWidth="1"/>
    <col min="5" max="5" width="7.5703125" style="53" customWidth="1"/>
    <col min="6" max="6" width="6" style="53" customWidth="1"/>
    <col min="7" max="7" width="4.140625" style="53" customWidth="1"/>
    <col min="8" max="8" width="5" style="53" customWidth="1"/>
    <col min="9" max="9" width="5.85546875" style="53" customWidth="1"/>
    <col min="10" max="10" width="7.140625" style="53" customWidth="1"/>
  </cols>
  <sheetData>
    <row r="1" spans="2:10" ht="16.5" x14ac:dyDescent="0.3">
      <c r="B1" s="99" t="s">
        <v>0</v>
      </c>
      <c r="C1" s="99"/>
      <c r="D1" s="99"/>
      <c r="E1" s="99"/>
      <c r="F1" s="99"/>
      <c r="G1" s="99"/>
      <c r="H1" s="99"/>
      <c r="I1" s="99"/>
      <c r="J1" s="99"/>
    </row>
    <row r="2" spans="2:10" ht="16.5" x14ac:dyDescent="0.3">
      <c r="B2" s="100" t="s">
        <v>1</v>
      </c>
      <c r="C2" s="100"/>
      <c r="D2" s="100"/>
      <c r="E2" s="100"/>
      <c r="F2" s="100"/>
      <c r="G2" s="100"/>
      <c r="H2" s="100"/>
      <c r="I2" s="100"/>
      <c r="J2" s="100"/>
    </row>
    <row r="3" spans="2:10" ht="16.5" x14ac:dyDescent="0.3">
      <c r="B3" s="1"/>
      <c r="C3" s="1"/>
      <c r="D3" s="1"/>
      <c r="E3" s="1"/>
      <c r="F3" s="1"/>
      <c r="G3" s="1"/>
      <c r="H3" s="1"/>
      <c r="I3" s="1"/>
      <c r="J3" s="1"/>
    </row>
    <row r="4" spans="2:10" ht="18.75" x14ac:dyDescent="0.3">
      <c r="B4" s="101" t="s">
        <v>2</v>
      </c>
      <c r="C4" s="101"/>
      <c r="D4" s="101"/>
      <c r="E4" s="101"/>
      <c r="F4" s="101"/>
      <c r="G4" s="101"/>
      <c r="H4" s="101"/>
      <c r="I4" s="101"/>
      <c r="J4" s="101"/>
    </row>
    <row r="5" spans="2:10" ht="18.75" x14ac:dyDescent="0.3">
      <c r="B5" s="101" t="s">
        <v>3</v>
      </c>
      <c r="C5" s="101"/>
      <c r="D5" s="101"/>
      <c r="E5" s="101"/>
      <c r="F5" s="101"/>
      <c r="G5" s="101"/>
      <c r="H5" s="101"/>
      <c r="I5" s="101"/>
      <c r="J5" s="101"/>
    </row>
    <row r="6" spans="2:10" ht="16.5" x14ac:dyDescent="0.25">
      <c r="B6" s="102" t="s">
        <v>85</v>
      </c>
      <c r="C6" s="102"/>
      <c r="D6" s="102"/>
      <c r="E6" s="102"/>
      <c r="F6" s="102"/>
      <c r="G6" s="102"/>
      <c r="H6" s="102"/>
      <c r="I6" s="102"/>
      <c r="J6" s="102"/>
    </row>
    <row r="7" spans="2:10" x14ac:dyDescent="0.25">
      <c r="B7" s="91" t="s">
        <v>4</v>
      </c>
      <c r="C7" s="91" t="s">
        <v>5</v>
      </c>
      <c r="D7" s="94" t="s">
        <v>6</v>
      </c>
      <c r="E7" s="95"/>
      <c r="F7" s="95"/>
      <c r="G7" s="95"/>
      <c r="H7" s="95"/>
      <c r="I7" s="95"/>
      <c r="J7" s="96"/>
    </row>
    <row r="8" spans="2:10" x14ac:dyDescent="0.25">
      <c r="B8" s="92"/>
      <c r="C8" s="92"/>
      <c r="D8" s="97" t="s">
        <v>7</v>
      </c>
      <c r="E8" s="97" t="s">
        <v>8</v>
      </c>
      <c r="F8" s="97" t="s">
        <v>9</v>
      </c>
      <c r="G8" s="97" t="s">
        <v>10</v>
      </c>
      <c r="H8" s="97" t="s">
        <v>11</v>
      </c>
      <c r="I8" s="97" t="s">
        <v>12</v>
      </c>
      <c r="J8" s="97" t="s">
        <v>13</v>
      </c>
    </row>
    <row r="9" spans="2:10" ht="38.25" customHeight="1" x14ac:dyDescent="0.25">
      <c r="B9" s="93"/>
      <c r="C9" s="93"/>
      <c r="D9" s="98"/>
      <c r="E9" s="98"/>
      <c r="F9" s="98"/>
      <c r="G9" s="98"/>
      <c r="H9" s="98"/>
      <c r="I9" s="98"/>
      <c r="J9" s="98"/>
    </row>
    <row r="10" spans="2:10" x14ac:dyDescent="0.25">
      <c r="B10" s="2" t="s">
        <v>14</v>
      </c>
      <c r="C10" s="3" t="s">
        <v>15</v>
      </c>
      <c r="D10" s="4">
        <f t="shared" ref="D10:I10" si="0">D11+D18</f>
        <v>150000</v>
      </c>
      <c r="E10" s="4">
        <f>E11+E15</f>
        <v>13500</v>
      </c>
      <c r="F10" s="4">
        <f t="shared" si="0"/>
        <v>0</v>
      </c>
      <c r="G10" s="4">
        <f t="shared" si="0"/>
        <v>0</v>
      </c>
      <c r="H10" s="4">
        <f t="shared" si="0"/>
        <v>0</v>
      </c>
      <c r="I10" s="4">
        <f t="shared" si="0"/>
        <v>0</v>
      </c>
      <c r="J10" s="4">
        <f t="shared" ref="J10:J28" si="1">D10+E10+F10+G10+H10+I10</f>
        <v>163500</v>
      </c>
    </row>
    <row r="11" spans="2:10" x14ac:dyDescent="0.25">
      <c r="B11" s="5" t="s">
        <v>16</v>
      </c>
      <c r="C11" s="6" t="s">
        <v>17</v>
      </c>
      <c r="D11" s="7">
        <f t="shared" ref="D11:I11" si="2">D12</f>
        <v>100000</v>
      </c>
      <c r="E11" s="7">
        <f t="shared" si="2"/>
        <v>12000</v>
      </c>
      <c r="F11" s="7">
        <f t="shared" si="2"/>
        <v>0</v>
      </c>
      <c r="G11" s="7">
        <f t="shared" si="2"/>
        <v>0</v>
      </c>
      <c r="H11" s="7">
        <f t="shared" si="2"/>
        <v>0</v>
      </c>
      <c r="I11" s="7">
        <f t="shared" si="2"/>
        <v>0</v>
      </c>
      <c r="J11" s="7">
        <f t="shared" si="1"/>
        <v>112000</v>
      </c>
    </row>
    <row r="12" spans="2:10" ht="22.5" x14ac:dyDescent="0.25">
      <c r="B12" s="8">
        <v>1</v>
      </c>
      <c r="C12" s="9" t="s">
        <v>18</v>
      </c>
      <c r="D12" s="10">
        <f>D13</f>
        <v>100000</v>
      </c>
      <c r="E12" s="10">
        <f>E13+E14</f>
        <v>12000</v>
      </c>
      <c r="F12" s="10">
        <f>F13</f>
        <v>0</v>
      </c>
      <c r="G12" s="10">
        <f>G13</f>
        <v>0</v>
      </c>
      <c r="H12" s="10">
        <f>H13</f>
        <v>0</v>
      </c>
      <c r="I12" s="10">
        <f>I13</f>
        <v>0</v>
      </c>
      <c r="J12" s="10">
        <f t="shared" si="1"/>
        <v>112000</v>
      </c>
    </row>
    <row r="13" spans="2:10" ht="27" x14ac:dyDescent="0.25">
      <c r="B13" s="11" t="s">
        <v>19</v>
      </c>
      <c r="C13" s="12" t="s">
        <v>20</v>
      </c>
      <c r="D13" s="11">
        <v>100000</v>
      </c>
      <c r="E13" s="11"/>
      <c r="F13" s="11"/>
      <c r="G13" s="11"/>
      <c r="H13" s="11"/>
      <c r="I13" s="11"/>
      <c r="J13" s="13">
        <f t="shared" si="1"/>
        <v>100000</v>
      </c>
    </row>
    <row r="14" spans="2:10" ht="27" x14ac:dyDescent="0.25">
      <c r="B14" s="11" t="s">
        <v>21</v>
      </c>
      <c r="C14" s="12" t="s">
        <v>22</v>
      </c>
      <c r="D14" s="11"/>
      <c r="E14" s="11">
        <v>12000</v>
      </c>
      <c r="F14" s="11"/>
      <c r="G14" s="11"/>
      <c r="H14" s="11"/>
      <c r="I14" s="11"/>
      <c r="J14" s="13">
        <v>12000</v>
      </c>
    </row>
    <row r="15" spans="2:10" x14ac:dyDescent="0.25">
      <c r="B15" s="14" t="s">
        <v>23</v>
      </c>
      <c r="C15" s="15" t="s">
        <v>24</v>
      </c>
      <c r="D15" s="16"/>
      <c r="E15" s="16">
        <f>E17</f>
        <v>1500</v>
      </c>
      <c r="F15" s="16"/>
      <c r="G15" s="16"/>
      <c r="H15" s="16"/>
      <c r="I15" s="16"/>
      <c r="J15" s="17">
        <v>1500</v>
      </c>
    </row>
    <row r="16" spans="2:10" x14ac:dyDescent="0.25">
      <c r="B16" s="18">
        <v>1</v>
      </c>
      <c r="C16" s="19" t="s">
        <v>25</v>
      </c>
      <c r="D16" s="18"/>
      <c r="E16" s="18">
        <f>E17</f>
        <v>1500</v>
      </c>
      <c r="F16" s="18"/>
      <c r="G16" s="18"/>
      <c r="H16" s="18"/>
      <c r="I16" s="18"/>
      <c r="J16" s="20">
        <v>1500</v>
      </c>
    </row>
    <row r="17" spans="2:10" x14ac:dyDescent="0.25">
      <c r="B17" s="11" t="s">
        <v>26</v>
      </c>
      <c r="C17" s="12" t="s">
        <v>27</v>
      </c>
      <c r="D17" s="11"/>
      <c r="E17" s="11">
        <v>1500</v>
      </c>
      <c r="F17" s="11"/>
      <c r="G17" s="11"/>
      <c r="H17" s="11"/>
      <c r="I17" s="11"/>
      <c r="J17" s="13">
        <v>1500</v>
      </c>
    </row>
    <row r="18" spans="2:10" ht="22.5" x14ac:dyDescent="0.25">
      <c r="B18" s="5" t="s">
        <v>28</v>
      </c>
      <c r="C18" s="6" t="s">
        <v>29</v>
      </c>
      <c r="D18" s="7">
        <f t="shared" ref="D18:I18" si="3">D19</f>
        <v>50000</v>
      </c>
      <c r="E18" s="7">
        <f t="shared" si="3"/>
        <v>0</v>
      </c>
      <c r="F18" s="7">
        <f t="shared" si="3"/>
        <v>0</v>
      </c>
      <c r="G18" s="7">
        <f t="shared" si="3"/>
        <v>0</v>
      </c>
      <c r="H18" s="7">
        <f t="shared" si="3"/>
        <v>0</v>
      </c>
      <c r="I18" s="7">
        <f t="shared" si="3"/>
        <v>0</v>
      </c>
      <c r="J18" s="7">
        <f t="shared" si="1"/>
        <v>50000</v>
      </c>
    </row>
    <row r="19" spans="2:10" x14ac:dyDescent="0.25">
      <c r="B19" s="8">
        <v>1</v>
      </c>
      <c r="C19" s="9" t="s">
        <v>30</v>
      </c>
      <c r="D19" s="10">
        <f t="shared" ref="D19:I19" si="4">D20+D21</f>
        <v>50000</v>
      </c>
      <c r="E19" s="10">
        <f t="shared" si="4"/>
        <v>0</v>
      </c>
      <c r="F19" s="10">
        <f t="shared" si="4"/>
        <v>0</v>
      </c>
      <c r="G19" s="10">
        <f t="shared" si="4"/>
        <v>0</v>
      </c>
      <c r="H19" s="10">
        <f t="shared" si="4"/>
        <v>0</v>
      </c>
      <c r="I19" s="10">
        <f t="shared" si="4"/>
        <v>0</v>
      </c>
      <c r="J19" s="10">
        <f t="shared" si="1"/>
        <v>50000</v>
      </c>
    </row>
    <row r="20" spans="2:10" x14ac:dyDescent="0.25">
      <c r="B20" s="11" t="s">
        <v>19</v>
      </c>
      <c r="C20" s="12" t="s">
        <v>31</v>
      </c>
      <c r="D20" s="11">
        <v>40000</v>
      </c>
      <c r="E20" s="11"/>
      <c r="F20" s="11"/>
      <c r="G20" s="11"/>
      <c r="H20" s="11"/>
      <c r="I20" s="11"/>
      <c r="J20" s="13">
        <f t="shared" si="1"/>
        <v>40000</v>
      </c>
    </row>
    <row r="21" spans="2:10" ht="27" x14ac:dyDescent="0.25">
      <c r="B21" s="11" t="s">
        <v>32</v>
      </c>
      <c r="C21" s="21" t="s">
        <v>33</v>
      </c>
      <c r="D21" s="11">
        <v>10000</v>
      </c>
      <c r="E21" s="11"/>
      <c r="F21" s="11"/>
      <c r="G21" s="11"/>
      <c r="H21" s="11"/>
      <c r="I21" s="11"/>
      <c r="J21" s="13">
        <f t="shared" si="1"/>
        <v>10000</v>
      </c>
    </row>
    <row r="22" spans="2:10" ht="27" x14ac:dyDescent="0.25">
      <c r="B22" s="22" t="s">
        <v>34</v>
      </c>
      <c r="C22" s="23" t="s">
        <v>35</v>
      </c>
      <c r="D22" s="22"/>
      <c r="E22" s="22">
        <f>E25</f>
        <v>52557</v>
      </c>
      <c r="F22" s="22">
        <f>F25</f>
        <v>10000</v>
      </c>
      <c r="G22" s="22"/>
      <c r="H22" s="22"/>
      <c r="I22" s="22"/>
      <c r="J22" s="24">
        <v>62557</v>
      </c>
    </row>
    <row r="23" spans="2:10" x14ac:dyDescent="0.25">
      <c r="B23" s="25" t="s">
        <v>36</v>
      </c>
      <c r="C23" s="26" t="s">
        <v>29</v>
      </c>
      <c r="D23" s="27"/>
      <c r="E23" s="27">
        <f>E25</f>
        <v>52557</v>
      </c>
      <c r="F23" s="27">
        <f>F25</f>
        <v>10000</v>
      </c>
      <c r="G23" s="27"/>
      <c r="H23" s="27"/>
      <c r="I23" s="27"/>
      <c r="J23" s="28">
        <v>62557</v>
      </c>
    </row>
    <row r="24" spans="2:10" x14ac:dyDescent="0.25">
      <c r="B24" s="29">
        <v>1</v>
      </c>
      <c r="C24" s="30" t="s">
        <v>30</v>
      </c>
      <c r="D24" s="29"/>
      <c r="E24" s="29"/>
      <c r="F24" s="29"/>
      <c r="G24" s="29"/>
      <c r="H24" s="29"/>
      <c r="I24" s="29"/>
      <c r="J24" s="31"/>
    </row>
    <row r="25" spans="2:10" ht="27" x14ac:dyDescent="0.25">
      <c r="B25" s="11" t="s">
        <v>32</v>
      </c>
      <c r="C25" s="21" t="s">
        <v>33</v>
      </c>
      <c r="D25" s="11"/>
      <c r="E25" s="11">
        <v>52557</v>
      </c>
      <c r="F25" s="11">
        <v>10000</v>
      </c>
      <c r="G25" s="11"/>
      <c r="H25" s="11"/>
      <c r="I25" s="11"/>
      <c r="J25" s="13">
        <v>62557</v>
      </c>
    </row>
    <row r="26" spans="2:10" x14ac:dyDescent="0.25">
      <c r="B26" s="2" t="s">
        <v>37</v>
      </c>
      <c r="C26" s="3" t="s">
        <v>38</v>
      </c>
      <c r="D26" s="4">
        <f t="shared" ref="D26:I26" si="5">D27+D30+D37+D60</f>
        <v>629600</v>
      </c>
      <c r="E26" s="4">
        <f>E27+E30+E35+E37+E60</f>
        <v>1650504</v>
      </c>
      <c r="F26" s="4">
        <f t="shared" si="5"/>
        <v>248800</v>
      </c>
      <c r="G26" s="4">
        <f t="shared" si="5"/>
        <v>0</v>
      </c>
      <c r="H26" s="4">
        <f t="shared" si="5"/>
        <v>0</v>
      </c>
      <c r="I26" s="4">
        <f t="shared" si="5"/>
        <v>0</v>
      </c>
      <c r="J26" s="4">
        <f t="shared" si="1"/>
        <v>2528904</v>
      </c>
    </row>
    <row r="27" spans="2:10" x14ac:dyDescent="0.25">
      <c r="B27" s="5" t="s">
        <v>16</v>
      </c>
      <c r="C27" s="32" t="s">
        <v>39</v>
      </c>
      <c r="D27" s="7">
        <f>D28</f>
        <v>13400</v>
      </c>
      <c r="E27" s="7">
        <f t="shared" ref="E27:I28" si="6">E28</f>
        <v>0</v>
      </c>
      <c r="F27" s="7">
        <f t="shared" si="6"/>
        <v>0</v>
      </c>
      <c r="G27" s="7">
        <f t="shared" si="6"/>
        <v>0</v>
      </c>
      <c r="H27" s="7">
        <f t="shared" si="6"/>
        <v>0</v>
      </c>
      <c r="I27" s="7">
        <f t="shared" si="6"/>
        <v>0</v>
      </c>
      <c r="J27" s="7">
        <f t="shared" si="1"/>
        <v>13400</v>
      </c>
    </row>
    <row r="28" spans="2:10" x14ac:dyDescent="0.25">
      <c r="B28" s="33">
        <v>1</v>
      </c>
      <c r="C28" s="34" t="s">
        <v>40</v>
      </c>
      <c r="D28" s="35">
        <f>D29</f>
        <v>13400</v>
      </c>
      <c r="E28" s="35">
        <f t="shared" si="6"/>
        <v>0</v>
      </c>
      <c r="F28" s="35">
        <f t="shared" si="6"/>
        <v>0</v>
      </c>
      <c r="G28" s="35">
        <f t="shared" si="6"/>
        <v>0</v>
      </c>
      <c r="H28" s="35">
        <f t="shared" si="6"/>
        <v>0</v>
      </c>
      <c r="I28" s="35">
        <f t="shared" si="6"/>
        <v>0</v>
      </c>
      <c r="J28" s="35">
        <f t="shared" si="1"/>
        <v>13400</v>
      </c>
    </row>
    <row r="29" spans="2:10" ht="27" x14ac:dyDescent="0.25">
      <c r="B29" s="11" t="s">
        <v>19</v>
      </c>
      <c r="C29" s="21" t="s">
        <v>41</v>
      </c>
      <c r="D29" s="11">
        <v>13400</v>
      </c>
      <c r="E29" s="11"/>
      <c r="F29" s="11"/>
      <c r="G29" s="11"/>
      <c r="H29" s="11"/>
      <c r="I29" s="11"/>
      <c r="J29" s="13">
        <f t="shared" ref="J29:J46" si="7">D29+E29+F29+G29</f>
        <v>13400</v>
      </c>
    </row>
    <row r="30" spans="2:10" x14ac:dyDescent="0.25">
      <c r="B30" s="5" t="s">
        <v>42</v>
      </c>
      <c r="C30" s="32" t="s">
        <v>17</v>
      </c>
      <c r="D30" s="7">
        <f t="shared" ref="D30:I30" si="8">D31</f>
        <v>100000</v>
      </c>
      <c r="E30" s="7">
        <f>E32</f>
        <v>949311</v>
      </c>
      <c r="F30" s="7">
        <f t="shared" si="8"/>
        <v>0</v>
      </c>
      <c r="G30" s="7">
        <f t="shared" si="8"/>
        <v>0</v>
      </c>
      <c r="H30" s="7">
        <f t="shared" si="8"/>
        <v>0</v>
      </c>
      <c r="I30" s="7">
        <f t="shared" si="8"/>
        <v>0</v>
      </c>
      <c r="J30" s="7">
        <f>D30+E30+F30+G30+H30+I30</f>
        <v>1049311</v>
      </c>
    </row>
    <row r="31" spans="2:10" x14ac:dyDescent="0.25">
      <c r="B31" s="8">
        <v>1</v>
      </c>
      <c r="C31" s="9" t="s">
        <v>43</v>
      </c>
      <c r="D31" s="35">
        <f t="shared" ref="D31:I31" si="9">D33+D34</f>
        <v>100000</v>
      </c>
      <c r="E31" s="35">
        <f t="shared" si="9"/>
        <v>0</v>
      </c>
      <c r="F31" s="35">
        <f t="shared" si="9"/>
        <v>0</v>
      </c>
      <c r="G31" s="35">
        <f t="shared" si="9"/>
        <v>0</v>
      </c>
      <c r="H31" s="35">
        <f t="shared" si="9"/>
        <v>0</v>
      </c>
      <c r="I31" s="35">
        <f t="shared" si="9"/>
        <v>0</v>
      </c>
      <c r="J31" s="35">
        <f>D31+E31+F31+G31+H31+I31</f>
        <v>100000</v>
      </c>
    </row>
    <row r="32" spans="2:10" x14ac:dyDescent="0.25">
      <c r="B32" s="36" t="s">
        <v>44</v>
      </c>
      <c r="C32" s="37" t="s">
        <v>45</v>
      </c>
      <c r="D32" s="38"/>
      <c r="E32" s="38">
        <v>949311</v>
      </c>
      <c r="F32" s="38"/>
      <c r="G32" s="38"/>
      <c r="H32" s="38"/>
      <c r="I32" s="38"/>
      <c r="J32" s="38">
        <v>949311</v>
      </c>
    </row>
    <row r="33" spans="2:10" ht="27" x14ac:dyDescent="0.25">
      <c r="B33" s="11" t="s">
        <v>19</v>
      </c>
      <c r="C33" s="21" t="s">
        <v>46</v>
      </c>
      <c r="D33" s="11">
        <v>50000</v>
      </c>
      <c r="E33" s="11"/>
      <c r="F33" s="11"/>
      <c r="G33" s="11"/>
      <c r="H33" s="11"/>
      <c r="I33" s="11"/>
      <c r="J33" s="13">
        <f t="shared" si="7"/>
        <v>50000</v>
      </c>
    </row>
    <row r="34" spans="2:10" ht="27" x14ac:dyDescent="0.25">
      <c r="B34" s="39" t="s">
        <v>21</v>
      </c>
      <c r="C34" s="21" t="s">
        <v>47</v>
      </c>
      <c r="D34" s="39">
        <v>50000</v>
      </c>
      <c r="E34" s="39"/>
      <c r="F34" s="39"/>
      <c r="G34" s="39"/>
      <c r="H34" s="39"/>
      <c r="I34" s="39"/>
      <c r="J34" s="13">
        <f t="shared" si="7"/>
        <v>50000</v>
      </c>
    </row>
    <row r="35" spans="2:10" x14ac:dyDescent="0.25">
      <c r="B35" s="40" t="s">
        <v>48</v>
      </c>
      <c r="C35" s="26" t="s">
        <v>24</v>
      </c>
      <c r="D35" s="41"/>
      <c r="E35" s="41">
        <f>+E36</f>
        <v>10003</v>
      </c>
      <c r="F35" s="41"/>
      <c r="G35" s="41"/>
      <c r="H35" s="41"/>
      <c r="I35" s="41"/>
      <c r="J35" s="28"/>
    </row>
    <row r="36" spans="2:10" x14ac:dyDescent="0.25">
      <c r="B36" s="39">
        <v>1</v>
      </c>
      <c r="C36" s="21" t="s">
        <v>49</v>
      </c>
      <c r="D36" s="39"/>
      <c r="E36" s="39">
        <v>10003</v>
      </c>
      <c r="F36" s="39"/>
      <c r="G36" s="39"/>
      <c r="H36" s="39"/>
      <c r="I36" s="39"/>
      <c r="J36" s="13">
        <v>10003</v>
      </c>
    </row>
    <row r="37" spans="2:10" ht="22.5" x14ac:dyDescent="0.25">
      <c r="B37" s="5" t="s">
        <v>50</v>
      </c>
      <c r="C37" s="6" t="s">
        <v>51</v>
      </c>
      <c r="D37" s="7">
        <f>D38+D58</f>
        <v>516200</v>
      </c>
      <c r="E37" s="7">
        <f>E38</f>
        <v>0</v>
      </c>
      <c r="F37" s="7">
        <f>F38</f>
        <v>248800</v>
      </c>
      <c r="G37" s="7">
        <f>G38</f>
        <v>0</v>
      </c>
      <c r="H37" s="7">
        <f>H38</f>
        <v>0</v>
      </c>
      <c r="I37" s="7">
        <f>I38</f>
        <v>0</v>
      </c>
      <c r="J37" s="7">
        <f>D37+E37+F37+G37+H37+I37</f>
        <v>765000</v>
      </c>
    </row>
    <row r="38" spans="2:10" ht="22.5" x14ac:dyDescent="0.25">
      <c r="B38" s="42">
        <v>1</v>
      </c>
      <c r="C38" s="19" t="s">
        <v>52</v>
      </c>
      <c r="D38" s="10">
        <f>SUM(D39:D57)</f>
        <v>476200</v>
      </c>
      <c r="E38" s="10">
        <f>E39+E40+E41+E42+E43+E45+E47+E48+E49+E50+E51+E52</f>
        <v>0</v>
      </c>
      <c r="F38" s="10">
        <f>SUM(F39:F57)</f>
        <v>248800</v>
      </c>
      <c r="G38" s="10">
        <f>G39+G40+G41+G42+G43+G45+G52</f>
        <v>0</v>
      </c>
      <c r="H38" s="10">
        <f>H39+H40+H41+H42+H43+H45+H52</f>
        <v>0</v>
      </c>
      <c r="I38" s="10">
        <f>I39+I40+I41+I42+I43+I45+I52</f>
        <v>0</v>
      </c>
      <c r="J38" s="35">
        <f>D38+E38+F38+G38+H38+I38</f>
        <v>725000</v>
      </c>
    </row>
    <row r="39" spans="2:10" x14ac:dyDescent="0.25">
      <c r="B39" s="43" t="s">
        <v>19</v>
      </c>
      <c r="C39" s="12" t="s">
        <v>53</v>
      </c>
      <c r="D39" s="11">
        <v>50000</v>
      </c>
      <c r="E39" s="11"/>
      <c r="F39" s="11"/>
      <c r="G39" s="11"/>
      <c r="H39" s="11"/>
      <c r="I39" s="11"/>
      <c r="J39" s="13">
        <f t="shared" si="7"/>
        <v>50000</v>
      </c>
    </row>
    <row r="40" spans="2:10" ht="27" x14ac:dyDescent="0.25">
      <c r="B40" s="43" t="s">
        <v>19</v>
      </c>
      <c r="C40" s="12" t="s">
        <v>75</v>
      </c>
      <c r="D40" s="11">
        <v>35000</v>
      </c>
      <c r="E40" s="11"/>
      <c r="F40" s="11"/>
      <c r="G40" s="11"/>
      <c r="H40" s="11"/>
      <c r="I40" s="11"/>
      <c r="J40" s="13">
        <f t="shared" si="7"/>
        <v>35000</v>
      </c>
    </row>
    <row r="41" spans="2:10" ht="27" x14ac:dyDescent="0.25">
      <c r="B41" s="43" t="s">
        <v>19</v>
      </c>
      <c r="C41" s="12" t="s">
        <v>76</v>
      </c>
      <c r="D41" s="11">
        <v>40000</v>
      </c>
      <c r="E41" s="11"/>
      <c r="F41" s="11"/>
      <c r="G41" s="11"/>
      <c r="H41" s="11"/>
      <c r="I41" s="11"/>
      <c r="J41" s="13">
        <f t="shared" si="7"/>
        <v>40000</v>
      </c>
    </row>
    <row r="42" spans="2:10" x14ac:dyDescent="0.25">
      <c r="B42" s="43" t="s">
        <v>19</v>
      </c>
      <c r="C42" s="12" t="s">
        <v>54</v>
      </c>
      <c r="D42" s="11">
        <v>60000</v>
      </c>
      <c r="E42" s="11"/>
      <c r="F42" s="11"/>
      <c r="G42" s="11"/>
      <c r="H42" s="11"/>
      <c r="I42" s="11"/>
      <c r="J42" s="13">
        <f t="shared" si="7"/>
        <v>60000</v>
      </c>
    </row>
    <row r="43" spans="2:10" x14ac:dyDescent="0.25">
      <c r="B43" s="43" t="s">
        <v>19</v>
      </c>
      <c r="C43" s="12" t="s">
        <v>55</v>
      </c>
      <c r="D43" s="11">
        <v>60000</v>
      </c>
      <c r="E43" s="11"/>
      <c r="F43" s="11"/>
      <c r="G43" s="11"/>
      <c r="H43" s="11"/>
      <c r="I43" s="11"/>
      <c r="J43" s="13">
        <f t="shared" si="7"/>
        <v>60000</v>
      </c>
    </row>
    <row r="44" spans="2:10" x14ac:dyDescent="0.25">
      <c r="B44" s="43" t="s">
        <v>77</v>
      </c>
      <c r="C44" s="12" t="s">
        <v>78</v>
      </c>
      <c r="D44" s="11">
        <v>30000</v>
      </c>
      <c r="E44" s="11"/>
      <c r="F44" s="11"/>
      <c r="G44" s="11"/>
      <c r="H44" s="11"/>
      <c r="I44" s="11"/>
      <c r="J44" s="13">
        <f t="shared" si="7"/>
        <v>30000</v>
      </c>
    </row>
    <row r="45" spans="2:10" x14ac:dyDescent="0.25">
      <c r="B45" s="44" t="s">
        <v>19</v>
      </c>
      <c r="C45" s="45" t="s">
        <v>56</v>
      </c>
      <c r="D45" s="39">
        <v>30000</v>
      </c>
      <c r="E45" s="39"/>
      <c r="F45" s="39"/>
      <c r="G45" s="39"/>
      <c r="H45" s="39"/>
      <c r="I45" s="39"/>
      <c r="J45" s="13">
        <f t="shared" si="7"/>
        <v>30000</v>
      </c>
    </row>
    <row r="46" spans="2:10" x14ac:dyDescent="0.25">
      <c r="B46" s="44" t="s">
        <v>77</v>
      </c>
      <c r="C46" s="45" t="s">
        <v>79</v>
      </c>
      <c r="D46" s="39">
        <v>41200</v>
      </c>
      <c r="E46" s="39"/>
      <c r="F46" s="39"/>
      <c r="G46" s="39"/>
      <c r="H46" s="39"/>
      <c r="I46" s="39"/>
      <c r="J46" s="13">
        <f t="shared" si="7"/>
        <v>41200</v>
      </c>
    </row>
    <row r="47" spans="2:10" x14ac:dyDescent="0.25">
      <c r="B47" s="44" t="s">
        <v>19</v>
      </c>
      <c r="C47" s="46" t="s">
        <v>57</v>
      </c>
      <c r="D47" s="39"/>
      <c r="E47" s="39"/>
      <c r="F47" s="39">
        <v>80000</v>
      </c>
      <c r="G47" s="39"/>
      <c r="H47" s="39"/>
      <c r="I47" s="39"/>
      <c r="J47" s="13">
        <v>80000</v>
      </c>
    </row>
    <row r="48" spans="2:10" x14ac:dyDescent="0.25">
      <c r="B48" s="44" t="s">
        <v>19</v>
      </c>
      <c r="C48" s="46" t="s">
        <v>58</v>
      </c>
      <c r="D48" s="39"/>
      <c r="E48" s="39"/>
      <c r="F48" s="39">
        <v>50000</v>
      </c>
      <c r="G48" s="39"/>
      <c r="H48" s="39"/>
      <c r="I48" s="39"/>
      <c r="J48" s="13">
        <v>50000</v>
      </c>
    </row>
    <row r="49" spans="2:10" x14ac:dyDescent="0.25">
      <c r="B49" s="44" t="s">
        <v>19</v>
      </c>
      <c r="C49" s="46" t="s">
        <v>59</v>
      </c>
      <c r="D49" s="39"/>
      <c r="E49" s="39"/>
      <c r="F49" s="39">
        <v>20000</v>
      </c>
      <c r="G49" s="39"/>
      <c r="H49" s="39"/>
      <c r="I49" s="39"/>
      <c r="J49" s="13">
        <v>20000</v>
      </c>
    </row>
    <row r="50" spans="2:10" x14ac:dyDescent="0.25">
      <c r="B50" s="44" t="s">
        <v>19</v>
      </c>
      <c r="C50" s="46" t="s">
        <v>60</v>
      </c>
      <c r="D50" s="39"/>
      <c r="E50" s="39"/>
      <c r="F50" s="39">
        <v>28800</v>
      </c>
      <c r="G50" s="39"/>
      <c r="H50" s="39"/>
      <c r="I50" s="39"/>
      <c r="J50" s="13">
        <v>28800</v>
      </c>
    </row>
    <row r="51" spans="2:10" x14ac:dyDescent="0.25">
      <c r="B51" s="44" t="s">
        <v>19</v>
      </c>
      <c r="C51" s="46" t="s">
        <v>61</v>
      </c>
      <c r="D51" s="39"/>
      <c r="E51" s="39"/>
      <c r="F51" s="39">
        <v>20000</v>
      </c>
      <c r="G51" s="39"/>
      <c r="H51" s="39"/>
      <c r="I51" s="39"/>
      <c r="J51" s="13">
        <v>20000</v>
      </c>
    </row>
    <row r="52" spans="2:10" x14ac:dyDescent="0.25">
      <c r="B52" s="44" t="s">
        <v>19</v>
      </c>
      <c r="C52" s="46" t="s">
        <v>62</v>
      </c>
      <c r="D52" s="39"/>
      <c r="E52" s="39"/>
      <c r="F52" s="39">
        <v>40000</v>
      </c>
      <c r="G52" s="39"/>
      <c r="H52" s="39"/>
      <c r="I52" s="39"/>
      <c r="J52" s="13">
        <f t="shared" ref="J52:J57" si="10">SUM(D52:I52)</f>
        <v>40000</v>
      </c>
    </row>
    <row r="53" spans="2:10" x14ac:dyDescent="0.25">
      <c r="B53" s="44" t="s">
        <v>19</v>
      </c>
      <c r="C53" s="46" t="s">
        <v>80</v>
      </c>
      <c r="D53" s="39">
        <v>10000</v>
      </c>
      <c r="E53" s="39"/>
      <c r="F53" s="39">
        <v>10000</v>
      </c>
      <c r="G53" s="39"/>
      <c r="H53" s="39"/>
      <c r="I53" s="39"/>
      <c r="J53" s="13">
        <f t="shared" si="10"/>
        <v>20000</v>
      </c>
    </row>
    <row r="54" spans="2:10" x14ac:dyDescent="0.25">
      <c r="B54" s="44" t="s">
        <v>19</v>
      </c>
      <c r="C54" s="46" t="s">
        <v>81</v>
      </c>
      <c r="D54" s="39">
        <v>30000</v>
      </c>
      <c r="E54" s="39"/>
      <c r="F54" s="39"/>
      <c r="G54" s="39"/>
      <c r="H54" s="39"/>
      <c r="I54" s="39"/>
      <c r="J54" s="13">
        <f t="shared" si="10"/>
        <v>30000</v>
      </c>
    </row>
    <row r="55" spans="2:10" x14ac:dyDescent="0.25">
      <c r="B55" s="44" t="s">
        <v>19</v>
      </c>
      <c r="C55" s="46" t="s">
        <v>82</v>
      </c>
      <c r="D55" s="39">
        <v>10000</v>
      </c>
      <c r="E55" s="39"/>
      <c r="F55" s="39"/>
      <c r="G55" s="39"/>
      <c r="H55" s="39"/>
      <c r="I55" s="39"/>
      <c r="J55" s="13">
        <f t="shared" si="10"/>
        <v>10000</v>
      </c>
    </row>
    <row r="56" spans="2:10" x14ac:dyDescent="0.25">
      <c r="B56" s="44" t="s">
        <v>19</v>
      </c>
      <c r="C56" s="46" t="s">
        <v>83</v>
      </c>
      <c r="D56" s="39">
        <v>20000</v>
      </c>
      <c r="E56" s="39"/>
      <c r="F56" s="39"/>
      <c r="G56" s="39"/>
      <c r="H56" s="39"/>
      <c r="I56" s="39"/>
      <c r="J56" s="13">
        <f t="shared" si="10"/>
        <v>20000</v>
      </c>
    </row>
    <row r="57" spans="2:10" x14ac:dyDescent="0.25">
      <c r="B57" s="44" t="s">
        <v>19</v>
      </c>
      <c r="C57" s="46" t="s">
        <v>84</v>
      </c>
      <c r="D57" s="39">
        <v>60000</v>
      </c>
      <c r="E57" s="39"/>
      <c r="F57" s="39"/>
      <c r="G57" s="39"/>
      <c r="H57" s="39"/>
      <c r="I57" s="39"/>
      <c r="J57" s="13">
        <f t="shared" si="10"/>
        <v>60000</v>
      </c>
    </row>
    <row r="58" spans="2:10" x14ac:dyDescent="0.25">
      <c r="B58" s="33">
        <v>2</v>
      </c>
      <c r="C58" s="34" t="s">
        <v>63</v>
      </c>
      <c r="D58" s="10">
        <f t="shared" ref="D58:I58" si="11">D59</f>
        <v>40000</v>
      </c>
      <c r="E58" s="10">
        <f t="shared" si="11"/>
        <v>0</v>
      </c>
      <c r="F58" s="10">
        <f t="shared" si="11"/>
        <v>0</v>
      </c>
      <c r="G58" s="10">
        <f t="shared" si="11"/>
        <v>0</v>
      </c>
      <c r="H58" s="10">
        <f t="shared" si="11"/>
        <v>0</v>
      </c>
      <c r="I58" s="10">
        <f t="shared" si="11"/>
        <v>0</v>
      </c>
      <c r="J58" s="10">
        <f>D58+E58+F58+G58+H58+I58</f>
        <v>40000</v>
      </c>
    </row>
    <row r="59" spans="2:10" x14ac:dyDescent="0.25">
      <c r="B59" s="11" t="s">
        <v>19</v>
      </c>
      <c r="C59" s="47" t="s">
        <v>64</v>
      </c>
      <c r="D59" s="11">
        <v>40000</v>
      </c>
      <c r="E59" s="39"/>
      <c r="F59" s="39"/>
      <c r="G59" s="39"/>
      <c r="H59" s="39"/>
      <c r="I59" s="39"/>
      <c r="J59" s="13">
        <f>D59+E59+F59+G59</f>
        <v>40000</v>
      </c>
    </row>
    <row r="60" spans="2:10" x14ac:dyDescent="0.25">
      <c r="B60" s="5" t="s">
        <v>65</v>
      </c>
      <c r="C60" s="6" t="s">
        <v>66</v>
      </c>
      <c r="D60" s="7">
        <v>0</v>
      </c>
      <c r="E60" s="7">
        <f>E61+E64</f>
        <v>691190</v>
      </c>
      <c r="F60" s="7">
        <f>F61+F64</f>
        <v>0</v>
      </c>
      <c r="G60" s="7">
        <f>G61+G64</f>
        <v>0</v>
      </c>
      <c r="H60" s="7">
        <f>H61+H64</f>
        <v>0</v>
      </c>
      <c r="I60" s="7">
        <f>I61+I64</f>
        <v>0</v>
      </c>
      <c r="J60" s="7">
        <f>D60+E60+F60+G60+H60+I60</f>
        <v>691190</v>
      </c>
    </row>
    <row r="61" spans="2:10" ht="22.5" x14ac:dyDescent="0.25">
      <c r="B61" s="33">
        <v>1</v>
      </c>
      <c r="C61" s="9" t="s">
        <v>67</v>
      </c>
      <c r="D61" s="10">
        <f>SUM(D62:D63)</f>
        <v>0</v>
      </c>
      <c r="E61" s="35">
        <f>SUM(E62:E63)</f>
        <v>620000</v>
      </c>
      <c r="F61" s="35"/>
      <c r="G61" s="35"/>
      <c r="H61" s="35"/>
      <c r="I61" s="35"/>
      <c r="J61" s="35">
        <f>D61+E61+F61+G61+H61+I61</f>
        <v>620000</v>
      </c>
    </row>
    <row r="62" spans="2:10" ht="27" x14ac:dyDescent="0.25">
      <c r="B62" s="43" t="s">
        <v>19</v>
      </c>
      <c r="C62" s="12" t="s">
        <v>68</v>
      </c>
      <c r="D62" s="11"/>
      <c r="E62" s="11">
        <v>295000</v>
      </c>
      <c r="F62" s="11"/>
      <c r="G62" s="11"/>
      <c r="H62" s="11"/>
      <c r="I62" s="11"/>
      <c r="J62" s="13">
        <v>295000</v>
      </c>
    </row>
    <row r="63" spans="2:10" ht="27" x14ac:dyDescent="0.25">
      <c r="B63" s="43" t="s">
        <v>19</v>
      </c>
      <c r="C63" s="12" t="s">
        <v>69</v>
      </c>
      <c r="D63" s="11"/>
      <c r="E63" s="11">
        <v>325000</v>
      </c>
      <c r="F63" s="11"/>
      <c r="G63" s="11"/>
      <c r="H63" s="11"/>
      <c r="I63" s="11"/>
      <c r="J63" s="13">
        <v>325000</v>
      </c>
    </row>
    <row r="64" spans="2:10" x14ac:dyDescent="0.25">
      <c r="B64" s="33">
        <v>2</v>
      </c>
      <c r="C64" s="9" t="s">
        <v>70</v>
      </c>
      <c r="D64" s="35">
        <f t="shared" ref="D64:I64" si="12">D65+D66</f>
        <v>0</v>
      </c>
      <c r="E64" s="35">
        <f t="shared" si="12"/>
        <v>71190</v>
      </c>
      <c r="F64" s="35">
        <f t="shared" si="12"/>
        <v>0</v>
      </c>
      <c r="G64" s="35">
        <f t="shared" si="12"/>
        <v>0</v>
      </c>
      <c r="H64" s="35">
        <f t="shared" si="12"/>
        <v>0</v>
      </c>
      <c r="I64" s="35">
        <f t="shared" si="12"/>
        <v>0</v>
      </c>
      <c r="J64" s="35">
        <f>D64+E64+F64+G64+H64+I64</f>
        <v>71190</v>
      </c>
    </row>
    <row r="65" spans="2:10" x14ac:dyDescent="0.25">
      <c r="B65" s="44" t="s">
        <v>71</v>
      </c>
      <c r="C65" s="21" t="s">
        <v>72</v>
      </c>
      <c r="D65" s="11"/>
      <c r="E65" s="11">
        <v>59910</v>
      </c>
      <c r="F65" s="11"/>
      <c r="G65" s="11"/>
      <c r="H65" s="11"/>
      <c r="I65" s="11"/>
      <c r="J65" s="13">
        <f>D65+E65+F65+G65</f>
        <v>59910</v>
      </c>
    </row>
    <row r="66" spans="2:10" ht="27" x14ac:dyDescent="0.25">
      <c r="B66" s="44" t="s">
        <v>71</v>
      </c>
      <c r="C66" s="21" t="s">
        <v>73</v>
      </c>
      <c r="D66" s="11"/>
      <c r="E66" s="11">
        <v>11280</v>
      </c>
      <c r="F66" s="11"/>
      <c r="G66" s="11"/>
      <c r="H66" s="11"/>
      <c r="I66" s="11"/>
      <c r="J66" s="13">
        <f>D66+E66+F66+G66</f>
        <v>11280</v>
      </c>
    </row>
    <row r="67" spans="2:10" x14ac:dyDescent="0.25">
      <c r="B67" s="48"/>
      <c r="C67" s="49" t="s">
        <v>74</v>
      </c>
      <c r="D67" s="50">
        <f>D10+D26</f>
        <v>779600</v>
      </c>
      <c r="E67" s="50">
        <f>E10+E22+E26</f>
        <v>1716561</v>
      </c>
      <c r="F67" s="50">
        <f>F10+F22+F26</f>
        <v>258800</v>
      </c>
      <c r="G67" s="50">
        <f>G10+G26</f>
        <v>0</v>
      </c>
      <c r="H67" s="50">
        <f>H10+H26</f>
        <v>0</v>
      </c>
      <c r="I67" s="50">
        <f>I10+I26</f>
        <v>0</v>
      </c>
      <c r="J67" s="51">
        <f>D67+E67+F67</f>
        <v>2754961</v>
      </c>
    </row>
    <row r="68" spans="2:10" x14ac:dyDescent="0.25">
      <c r="B68" s="52"/>
    </row>
    <row r="69" spans="2:10" x14ac:dyDescent="0.25">
      <c r="B69" s="52"/>
    </row>
    <row r="70" spans="2:10" x14ac:dyDescent="0.25">
      <c r="B70" s="52"/>
    </row>
    <row r="71" spans="2:10" x14ac:dyDescent="0.25">
      <c r="B71" s="52"/>
    </row>
    <row r="72" spans="2:10" x14ac:dyDescent="0.25">
      <c r="B72" s="52"/>
    </row>
    <row r="73" spans="2:10" x14ac:dyDescent="0.25">
      <c r="B73" s="52"/>
      <c r="C73" s="54"/>
    </row>
    <row r="74" spans="2:10" x14ac:dyDescent="0.25">
      <c r="B74" s="52"/>
      <c r="C74" s="55"/>
    </row>
    <row r="75" spans="2:10" x14ac:dyDescent="0.25">
      <c r="B75" s="52"/>
      <c r="C75" s="54"/>
    </row>
    <row r="76" spans="2:10" x14ac:dyDescent="0.25">
      <c r="B76" s="52"/>
      <c r="C76" s="54"/>
    </row>
    <row r="77" spans="2:10" x14ac:dyDescent="0.25">
      <c r="B77" s="52"/>
      <c r="C77" s="55"/>
    </row>
  </sheetData>
  <mergeCells count="15">
    <mergeCell ref="B1:J1"/>
    <mergeCell ref="B2:J2"/>
    <mergeCell ref="B4:J4"/>
    <mergeCell ref="B5:J5"/>
    <mergeCell ref="B6:J6"/>
    <mergeCell ref="B7:B9"/>
    <mergeCell ref="C7:C9"/>
    <mergeCell ref="D7:J7"/>
    <mergeCell ref="D8:D9"/>
    <mergeCell ref="E8:E9"/>
    <mergeCell ref="F8:F9"/>
    <mergeCell ref="G8:G9"/>
    <mergeCell ref="H8:H9"/>
    <mergeCell ref="I8:I9"/>
    <mergeCell ref="J8:J9"/>
  </mergeCells>
  <pageMargins left="0.31496062992125984" right="0.11811023622047245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91"/>
  <sheetViews>
    <sheetView tabSelected="1" workbookViewId="0">
      <selection activeCell="K16" sqref="K16"/>
    </sheetView>
  </sheetViews>
  <sheetFormatPr defaultRowHeight="15" x14ac:dyDescent="0.25"/>
  <cols>
    <col min="2" max="2" width="22.140625" customWidth="1"/>
  </cols>
  <sheetData>
    <row r="2" spans="1:9" ht="16.5" x14ac:dyDescent="0.3">
      <c r="A2" s="99" t="s">
        <v>0</v>
      </c>
      <c r="B2" s="99"/>
      <c r="C2" s="99"/>
      <c r="D2" s="99"/>
      <c r="E2" s="99"/>
      <c r="F2" s="99"/>
      <c r="G2" s="99"/>
      <c r="H2" s="99"/>
      <c r="I2" s="99"/>
    </row>
    <row r="3" spans="1:9" ht="16.5" x14ac:dyDescent="0.3">
      <c r="A3" s="100" t="s">
        <v>1</v>
      </c>
      <c r="B3" s="100"/>
      <c r="C3" s="100"/>
      <c r="D3" s="100"/>
      <c r="E3" s="100"/>
      <c r="F3" s="100"/>
      <c r="G3" s="100"/>
      <c r="H3" s="100"/>
      <c r="I3" s="100"/>
    </row>
    <row r="4" spans="1:9" ht="16.5" x14ac:dyDescent="0.3">
      <c r="A4" s="77"/>
      <c r="B4" s="77"/>
      <c r="C4" s="77"/>
      <c r="D4" s="77"/>
      <c r="E4" s="77"/>
      <c r="F4" s="77"/>
      <c r="G4" s="77"/>
      <c r="H4" s="77"/>
      <c r="I4" s="77"/>
    </row>
    <row r="5" spans="1:9" ht="18.75" x14ac:dyDescent="0.3">
      <c r="A5" s="101" t="s">
        <v>2</v>
      </c>
      <c r="B5" s="101"/>
      <c r="C5" s="101"/>
      <c r="D5" s="101"/>
      <c r="E5" s="101"/>
      <c r="F5" s="101"/>
      <c r="G5" s="101"/>
      <c r="H5" s="101"/>
      <c r="I5" s="101"/>
    </row>
    <row r="6" spans="1:9" ht="18.75" x14ac:dyDescent="0.3">
      <c r="A6" s="101" t="s">
        <v>112</v>
      </c>
      <c r="B6" s="101"/>
      <c r="C6" s="101"/>
      <c r="D6" s="101"/>
      <c r="E6" s="101"/>
      <c r="F6" s="101"/>
      <c r="G6" s="101"/>
      <c r="H6" s="101"/>
      <c r="I6" s="101"/>
    </row>
    <row r="7" spans="1:9" ht="16.5" x14ac:dyDescent="0.25">
      <c r="A7" s="102" t="s">
        <v>94</v>
      </c>
      <c r="B7" s="102"/>
      <c r="C7" s="102"/>
      <c r="D7" s="102"/>
      <c r="E7" s="102"/>
      <c r="F7" s="102"/>
      <c r="G7" s="102"/>
      <c r="H7" s="102"/>
      <c r="I7" s="102"/>
    </row>
    <row r="8" spans="1:9" x14ac:dyDescent="0.25">
      <c r="A8" s="91" t="s">
        <v>4</v>
      </c>
      <c r="B8" s="91" t="s">
        <v>5</v>
      </c>
      <c r="C8" s="94" t="s">
        <v>6</v>
      </c>
      <c r="D8" s="95"/>
      <c r="E8" s="95"/>
      <c r="F8" s="95"/>
      <c r="G8" s="95"/>
      <c r="H8" s="95"/>
      <c r="I8" s="96"/>
    </row>
    <row r="9" spans="1:9" x14ac:dyDescent="0.25">
      <c r="A9" s="92"/>
      <c r="B9" s="92"/>
      <c r="C9" s="97" t="s">
        <v>7</v>
      </c>
      <c r="D9" s="97" t="s">
        <v>8</v>
      </c>
      <c r="E9" s="97" t="s">
        <v>9</v>
      </c>
      <c r="F9" s="97" t="s">
        <v>10</v>
      </c>
      <c r="G9" s="97" t="s">
        <v>11</v>
      </c>
      <c r="H9" s="97" t="s">
        <v>12</v>
      </c>
      <c r="I9" s="97" t="s">
        <v>13</v>
      </c>
    </row>
    <row r="10" spans="1:9" x14ac:dyDescent="0.25">
      <c r="A10" s="93"/>
      <c r="B10" s="93"/>
      <c r="C10" s="98"/>
      <c r="D10" s="98"/>
      <c r="E10" s="98"/>
      <c r="F10" s="98"/>
      <c r="G10" s="98"/>
      <c r="H10" s="98"/>
      <c r="I10" s="98"/>
    </row>
    <row r="11" spans="1:9" x14ac:dyDescent="0.25">
      <c r="A11" s="2" t="s">
        <v>14</v>
      </c>
      <c r="B11" s="3" t="s">
        <v>15</v>
      </c>
      <c r="C11" s="4">
        <f>C12</f>
        <v>130000</v>
      </c>
      <c r="D11" s="4"/>
      <c r="E11" s="4"/>
      <c r="F11" s="4"/>
      <c r="G11" s="4"/>
      <c r="H11" s="4"/>
      <c r="I11" s="4">
        <f>I12</f>
        <v>130000</v>
      </c>
    </row>
    <row r="12" spans="1:9" x14ac:dyDescent="0.25">
      <c r="A12" s="5" t="s">
        <v>16</v>
      </c>
      <c r="B12" s="32" t="s">
        <v>17</v>
      </c>
      <c r="C12" s="89">
        <f>C13</f>
        <v>130000</v>
      </c>
      <c r="D12" s="89"/>
      <c r="E12" s="89"/>
      <c r="F12" s="89"/>
      <c r="G12" s="89"/>
      <c r="H12" s="89"/>
      <c r="I12" s="89">
        <f>I13</f>
        <v>130000</v>
      </c>
    </row>
    <row r="13" spans="1:9" ht="33.75" x14ac:dyDescent="0.25">
      <c r="A13" s="58" t="s">
        <v>146</v>
      </c>
      <c r="B13" s="90" t="s">
        <v>18</v>
      </c>
      <c r="C13" s="59">
        <f>C14+C15</f>
        <v>130000</v>
      </c>
      <c r="D13" s="59"/>
      <c r="E13" s="59"/>
      <c r="F13" s="59"/>
      <c r="G13" s="59"/>
      <c r="H13" s="59"/>
      <c r="I13" s="59">
        <f>I14+I15</f>
        <v>130000</v>
      </c>
    </row>
    <row r="14" spans="1:9" ht="27" x14ac:dyDescent="0.25">
      <c r="A14" s="36" t="s">
        <v>86</v>
      </c>
      <c r="B14" s="56" t="s">
        <v>145</v>
      </c>
      <c r="C14" s="87">
        <v>80000</v>
      </c>
      <c r="D14" s="88"/>
      <c r="E14" s="88"/>
      <c r="F14" s="85"/>
      <c r="G14" s="88"/>
      <c r="H14" s="88"/>
      <c r="I14" s="85">
        <v>80000</v>
      </c>
    </row>
    <row r="15" spans="1:9" ht="27" x14ac:dyDescent="0.25">
      <c r="A15" s="44" t="s">
        <v>86</v>
      </c>
      <c r="B15" s="46" t="s">
        <v>148</v>
      </c>
      <c r="C15" s="65">
        <v>50000</v>
      </c>
      <c r="D15" s="65"/>
      <c r="E15" s="65"/>
      <c r="F15" s="65"/>
      <c r="G15" s="65"/>
      <c r="H15" s="65"/>
      <c r="I15" s="62">
        <v>50000</v>
      </c>
    </row>
    <row r="16" spans="1:9" ht="23.25" customHeight="1" x14ac:dyDescent="0.25">
      <c r="A16" s="2" t="s">
        <v>37</v>
      </c>
      <c r="B16" s="3" t="s">
        <v>38</v>
      </c>
      <c r="C16" s="4">
        <f>C17+C25+C32+C35+C62+C70</f>
        <v>841500</v>
      </c>
      <c r="D16" s="4">
        <f>D17+D25+D32+D35+D62+D70</f>
        <v>1037714</v>
      </c>
      <c r="E16" s="4">
        <f>E17+E25+E35+E70</f>
        <v>50000</v>
      </c>
      <c r="F16" s="4">
        <f>F25</f>
        <v>0</v>
      </c>
      <c r="G16" s="4"/>
      <c r="H16" s="4">
        <v>0</v>
      </c>
      <c r="I16" s="4">
        <f t="shared" ref="I16:I18" si="0">C16+D16+E16+F16+G16+H16</f>
        <v>1929214</v>
      </c>
    </row>
    <row r="17" spans="1:9" ht="39.75" customHeight="1" x14ac:dyDescent="0.25">
      <c r="A17" s="5" t="s">
        <v>16</v>
      </c>
      <c r="B17" s="32" t="s">
        <v>39</v>
      </c>
      <c r="C17" s="7">
        <f>C18</f>
        <v>30000</v>
      </c>
      <c r="D17" s="7">
        <f t="shared" ref="D17:H18" si="1">D18</f>
        <v>106400</v>
      </c>
      <c r="E17" s="7">
        <f t="shared" si="1"/>
        <v>0</v>
      </c>
      <c r="F17" s="7">
        <f t="shared" si="1"/>
        <v>0</v>
      </c>
      <c r="G17" s="7">
        <f t="shared" si="1"/>
        <v>0</v>
      </c>
      <c r="H17" s="7">
        <f t="shared" si="1"/>
        <v>0</v>
      </c>
      <c r="I17" s="7">
        <f t="shared" si="0"/>
        <v>136400</v>
      </c>
    </row>
    <row r="18" spans="1:9" ht="34.5" customHeight="1" x14ac:dyDescent="0.25">
      <c r="A18" s="33">
        <v>1</v>
      </c>
      <c r="B18" s="34" t="s">
        <v>40</v>
      </c>
      <c r="C18" s="35">
        <f>C19+C20+C21+C24</f>
        <v>30000</v>
      </c>
      <c r="D18" s="35">
        <f>D19+D21+D22+D23+D24</f>
        <v>106400</v>
      </c>
      <c r="E18" s="35">
        <f t="shared" si="1"/>
        <v>0</v>
      </c>
      <c r="F18" s="35">
        <f t="shared" si="1"/>
        <v>0</v>
      </c>
      <c r="G18" s="35">
        <f t="shared" si="1"/>
        <v>0</v>
      </c>
      <c r="H18" s="35">
        <f t="shared" si="1"/>
        <v>0</v>
      </c>
      <c r="I18" s="35">
        <f t="shared" si="0"/>
        <v>136400</v>
      </c>
    </row>
    <row r="19" spans="1:9" ht="36.75" customHeight="1" x14ac:dyDescent="0.25">
      <c r="A19" s="11" t="s">
        <v>19</v>
      </c>
      <c r="B19" s="21" t="s">
        <v>41</v>
      </c>
      <c r="C19" s="61"/>
      <c r="D19" s="61">
        <v>13400</v>
      </c>
      <c r="E19" s="61"/>
      <c r="F19" s="61"/>
      <c r="G19" s="61"/>
      <c r="H19" s="61"/>
      <c r="I19" s="62">
        <f>C19+D19+E19+F19</f>
        <v>13400</v>
      </c>
    </row>
    <row r="20" spans="1:9" ht="30.75" customHeight="1" x14ac:dyDescent="0.25">
      <c r="A20" s="11" t="s">
        <v>19</v>
      </c>
      <c r="B20" s="21" t="s">
        <v>113</v>
      </c>
      <c r="C20" s="61">
        <v>30000</v>
      </c>
      <c r="D20" s="61"/>
      <c r="E20" s="61"/>
      <c r="F20" s="61"/>
      <c r="G20" s="61"/>
      <c r="H20" s="61"/>
      <c r="I20" s="62">
        <f t="shared" ref="I20:I24" si="2">C20+D20+E20+F20</f>
        <v>30000</v>
      </c>
    </row>
    <row r="21" spans="1:9" ht="26.25" customHeight="1" x14ac:dyDescent="0.25">
      <c r="A21" s="11" t="s">
        <v>19</v>
      </c>
      <c r="B21" s="21" t="s">
        <v>114</v>
      </c>
      <c r="C21" s="61"/>
      <c r="D21" s="61">
        <v>30000</v>
      </c>
      <c r="E21" s="61"/>
      <c r="F21" s="61"/>
      <c r="G21" s="61"/>
      <c r="H21" s="61"/>
      <c r="I21" s="62">
        <f t="shared" si="2"/>
        <v>30000</v>
      </c>
    </row>
    <row r="22" spans="1:9" ht="26.25" customHeight="1" x14ac:dyDescent="0.25">
      <c r="A22" s="11" t="s">
        <v>19</v>
      </c>
      <c r="B22" s="21" t="s">
        <v>115</v>
      </c>
      <c r="C22" s="61"/>
      <c r="D22" s="61">
        <v>10000</v>
      </c>
      <c r="E22" s="61"/>
      <c r="F22" s="61"/>
      <c r="G22" s="61"/>
      <c r="H22" s="61"/>
      <c r="I22" s="62">
        <f>SUM(D22:H22)</f>
        <v>10000</v>
      </c>
    </row>
    <row r="23" spans="1:9" ht="26.25" customHeight="1" x14ac:dyDescent="0.25">
      <c r="A23" s="11" t="s">
        <v>19</v>
      </c>
      <c r="B23" s="21" t="s">
        <v>116</v>
      </c>
      <c r="C23" s="61"/>
      <c r="D23" s="61">
        <v>40000</v>
      </c>
      <c r="E23" s="61"/>
      <c r="F23" s="61"/>
      <c r="G23" s="61"/>
      <c r="H23" s="61"/>
      <c r="I23" s="62">
        <f>SUM(D23:H23)</f>
        <v>40000</v>
      </c>
    </row>
    <row r="24" spans="1:9" ht="42.75" customHeight="1" x14ac:dyDescent="0.25">
      <c r="A24" s="11" t="s">
        <v>26</v>
      </c>
      <c r="B24" s="21" t="s">
        <v>106</v>
      </c>
      <c r="C24" s="61"/>
      <c r="D24" s="61">
        <v>13000</v>
      </c>
      <c r="E24" s="61"/>
      <c r="F24" s="61"/>
      <c r="G24" s="61"/>
      <c r="H24" s="61"/>
      <c r="I24" s="62">
        <f t="shared" si="2"/>
        <v>13000</v>
      </c>
    </row>
    <row r="25" spans="1:9" x14ac:dyDescent="0.25">
      <c r="A25" s="5" t="s">
        <v>42</v>
      </c>
      <c r="B25" s="32" t="s">
        <v>17</v>
      </c>
      <c r="C25" s="7">
        <f t="shared" ref="C25:H25" si="3">C26</f>
        <v>73600</v>
      </c>
      <c r="D25" s="7">
        <v>70000</v>
      </c>
      <c r="E25" s="7">
        <f t="shared" si="3"/>
        <v>0</v>
      </c>
      <c r="F25" s="7">
        <f t="shared" si="3"/>
        <v>0</v>
      </c>
      <c r="G25" s="7">
        <f t="shared" si="3"/>
        <v>0</v>
      </c>
      <c r="H25" s="7">
        <f t="shared" si="3"/>
        <v>0</v>
      </c>
      <c r="I25" s="7">
        <f>C25+D25+E25+F25+G25+H25</f>
        <v>143600</v>
      </c>
    </row>
    <row r="26" spans="1:9" ht="30.75" customHeight="1" x14ac:dyDescent="0.25">
      <c r="A26" s="8">
        <v>1</v>
      </c>
      <c r="B26" s="9" t="s">
        <v>43</v>
      </c>
      <c r="C26" s="35">
        <f>C27+C28+C29+C30</f>
        <v>73600</v>
      </c>
      <c r="D26" s="35">
        <f>D27+D28+D29+D31</f>
        <v>70000</v>
      </c>
      <c r="E26" s="35"/>
      <c r="F26" s="35">
        <f>F27+F31</f>
        <v>0</v>
      </c>
      <c r="G26" s="35"/>
      <c r="H26" s="35"/>
      <c r="I26" s="35">
        <f>C26+D26+E26+F26+G26+H26</f>
        <v>143600</v>
      </c>
    </row>
    <row r="27" spans="1:9" ht="30" customHeight="1" x14ac:dyDescent="0.25">
      <c r="A27" s="36" t="s">
        <v>19</v>
      </c>
      <c r="B27" s="56" t="s">
        <v>119</v>
      </c>
      <c r="C27" s="57">
        <v>10000</v>
      </c>
      <c r="D27" s="57"/>
      <c r="E27" s="57"/>
      <c r="F27" s="57"/>
      <c r="G27" s="57"/>
      <c r="H27" s="57"/>
      <c r="I27" s="57">
        <f>SUM(C27:H27)</f>
        <v>10000</v>
      </c>
    </row>
    <row r="28" spans="1:9" ht="42.75" customHeight="1" x14ac:dyDescent="0.25">
      <c r="A28" s="36" t="s">
        <v>19</v>
      </c>
      <c r="B28" s="56" t="s">
        <v>120</v>
      </c>
      <c r="C28" s="57">
        <v>30000</v>
      </c>
      <c r="D28" s="57"/>
      <c r="E28" s="57"/>
      <c r="F28" s="57"/>
      <c r="G28" s="57"/>
      <c r="H28" s="57"/>
      <c r="I28" s="57">
        <f>SUM(C28:H28)</f>
        <v>30000</v>
      </c>
    </row>
    <row r="29" spans="1:9" ht="42.75" customHeight="1" x14ac:dyDescent="0.25">
      <c r="A29" s="36" t="s">
        <v>86</v>
      </c>
      <c r="B29" s="56" t="s">
        <v>118</v>
      </c>
      <c r="C29" s="57">
        <v>13600</v>
      </c>
      <c r="D29" s="57">
        <v>5000</v>
      </c>
      <c r="E29" s="57"/>
      <c r="F29" s="57"/>
      <c r="G29" s="57"/>
      <c r="H29" s="57"/>
      <c r="I29" s="57">
        <f>SUM(C29:H29)</f>
        <v>18600</v>
      </c>
    </row>
    <row r="30" spans="1:9" ht="42.75" customHeight="1" x14ac:dyDescent="0.25">
      <c r="A30" s="36" t="s">
        <v>86</v>
      </c>
      <c r="B30" s="21" t="s">
        <v>144</v>
      </c>
      <c r="C30" s="57">
        <v>20000</v>
      </c>
      <c r="D30" s="57"/>
      <c r="E30" s="57"/>
      <c r="F30" s="57"/>
      <c r="G30" s="57"/>
      <c r="H30" s="57"/>
      <c r="I30" s="57">
        <v>20000</v>
      </c>
    </row>
    <row r="31" spans="1:9" ht="42" customHeight="1" x14ac:dyDescent="0.25">
      <c r="A31" s="36" t="s">
        <v>99</v>
      </c>
      <c r="B31" s="56" t="s">
        <v>117</v>
      </c>
      <c r="C31" s="63"/>
      <c r="D31" s="64">
        <v>65000</v>
      </c>
      <c r="E31" s="64"/>
      <c r="F31" s="63"/>
      <c r="G31" s="64"/>
      <c r="H31" s="64"/>
      <c r="I31" s="63">
        <f>SUM(C31:H31)</f>
        <v>65000</v>
      </c>
    </row>
    <row r="32" spans="1:9" ht="33" customHeight="1" x14ac:dyDescent="0.25">
      <c r="A32" s="5" t="s">
        <v>50</v>
      </c>
      <c r="B32" s="70" t="s">
        <v>103</v>
      </c>
      <c r="C32" s="68"/>
      <c r="D32" s="69">
        <v>70000</v>
      </c>
      <c r="E32" s="69"/>
      <c r="F32" s="69"/>
      <c r="G32" s="69"/>
      <c r="H32" s="69"/>
      <c r="I32" s="69">
        <f t="shared" ref="I32:I34" si="4">SUM(C32:H32)</f>
        <v>70000</v>
      </c>
    </row>
    <row r="33" spans="1:9" ht="28.5" customHeight="1" x14ac:dyDescent="0.25">
      <c r="A33" s="78">
        <v>1</v>
      </c>
      <c r="B33" s="71" t="s">
        <v>104</v>
      </c>
      <c r="C33" s="67"/>
      <c r="D33" s="72">
        <f>D34</f>
        <v>70000</v>
      </c>
      <c r="E33" s="72"/>
      <c r="F33" s="72"/>
      <c r="G33" s="72"/>
      <c r="H33" s="72"/>
      <c r="I33" s="72">
        <f t="shared" si="4"/>
        <v>70000</v>
      </c>
    </row>
    <row r="34" spans="1:9" ht="27.75" customHeight="1" x14ac:dyDescent="0.25">
      <c r="A34" s="74" t="s">
        <v>111</v>
      </c>
      <c r="B34" s="56" t="s">
        <v>105</v>
      </c>
      <c r="C34" s="56"/>
      <c r="D34" s="73">
        <v>70000</v>
      </c>
      <c r="E34" s="73"/>
      <c r="F34" s="73"/>
      <c r="G34" s="73"/>
      <c r="H34" s="73"/>
      <c r="I34" s="73">
        <f t="shared" si="4"/>
        <v>70000</v>
      </c>
    </row>
    <row r="35" spans="1:9" ht="36" customHeight="1" x14ac:dyDescent="0.25">
      <c r="A35" s="5" t="s">
        <v>107</v>
      </c>
      <c r="B35" s="6" t="s">
        <v>51</v>
      </c>
      <c r="C35" s="7">
        <f>C36+C38+C58+C60</f>
        <v>516000</v>
      </c>
      <c r="D35" s="7">
        <f>D36+D38+D58+D60</f>
        <v>630000</v>
      </c>
      <c r="E35" s="7">
        <f>E38</f>
        <v>0</v>
      </c>
      <c r="F35" s="7">
        <f>F38</f>
        <v>0</v>
      </c>
      <c r="G35" s="7">
        <f>G38</f>
        <v>0</v>
      </c>
      <c r="H35" s="7">
        <f>H38</f>
        <v>0</v>
      </c>
      <c r="I35" s="7">
        <f>C35+D35+E35+F35+G35+H35</f>
        <v>1146000</v>
      </c>
    </row>
    <row r="36" spans="1:9" ht="29.25" customHeight="1" x14ac:dyDescent="0.25">
      <c r="A36" s="58">
        <v>1</v>
      </c>
      <c r="B36" s="19" t="s">
        <v>91</v>
      </c>
      <c r="C36" s="59">
        <f>C37</f>
        <v>0</v>
      </c>
      <c r="D36" s="59">
        <v>35000</v>
      </c>
      <c r="E36" s="59"/>
      <c r="F36" s="59"/>
      <c r="G36" s="59"/>
      <c r="H36" s="59"/>
      <c r="I36" s="59">
        <f>I37</f>
        <v>35000</v>
      </c>
    </row>
    <row r="37" spans="1:9" ht="24.75" customHeight="1" x14ac:dyDescent="0.25">
      <c r="A37" s="36" t="s">
        <v>92</v>
      </c>
      <c r="B37" s="60" t="s">
        <v>93</v>
      </c>
      <c r="C37" s="57"/>
      <c r="D37" s="63">
        <v>35000</v>
      </c>
      <c r="E37" s="66"/>
      <c r="F37" s="66"/>
      <c r="G37" s="66"/>
      <c r="H37" s="66"/>
      <c r="I37" s="63">
        <f>SUM(C37:H37)</f>
        <v>35000</v>
      </c>
    </row>
    <row r="38" spans="1:9" ht="33" customHeight="1" x14ac:dyDescent="0.25">
      <c r="A38" s="42">
        <v>1</v>
      </c>
      <c r="B38" s="19" t="s">
        <v>52</v>
      </c>
      <c r="C38" s="10">
        <f>SUM(C39:C57)</f>
        <v>460000</v>
      </c>
      <c r="D38" s="10">
        <f>D39+D40+D45+D46+D47+D48+D50+D51+D52+D56</f>
        <v>595000</v>
      </c>
      <c r="E38" s="10">
        <f>SUM(E39:E56)</f>
        <v>0</v>
      </c>
      <c r="F38" s="10"/>
      <c r="G38" s="10"/>
      <c r="H38" s="10"/>
      <c r="I38" s="35">
        <f>C38+D38+E38+F38+G38+H38</f>
        <v>1055000</v>
      </c>
    </row>
    <row r="39" spans="1:9" ht="27" x14ac:dyDescent="0.25">
      <c r="A39" s="43" t="s">
        <v>19</v>
      </c>
      <c r="B39" s="12" t="s">
        <v>100</v>
      </c>
      <c r="C39" s="61"/>
      <c r="D39" s="61">
        <v>80000</v>
      </c>
      <c r="E39" s="61"/>
      <c r="F39" s="61"/>
      <c r="G39" s="61"/>
      <c r="H39" s="61"/>
      <c r="I39" s="62">
        <f t="shared" ref="I39:I47" si="5">C39+D39+E39+F39</f>
        <v>80000</v>
      </c>
    </row>
    <row r="40" spans="1:9" ht="27" x14ac:dyDescent="0.25">
      <c r="A40" s="43" t="s">
        <v>19</v>
      </c>
      <c r="B40" s="12" t="s">
        <v>101</v>
      </c>
      <c r="C40" s="61"/>
      <c r="D40" s="61">
        <v>60000</v>
      </c>
      <c r="E40" s="61"/>
      <c r="F40" s="61"/>
      <c r="G40" s="61"/>
      <c r="H40" s="61"/>
      <c r="I40" s="62">
        <f t="shared" si="5"/>
        <v>60000</v>
      </c>
    </row>
    <row r="41" spans="1:9" ht="29.25" customHeight="1" x14ac:dyDescent="0.25">
      <c r="A41" s="43" t="s">
        <v>19</v>
      </c>
      <c r="B41" s="12" t="s">
        <v>123</v>
      </c>
      <c r="C41" s="61">
        <v>70000</v>
      </c>
      <c r="D41" s="61"/>
      <c r="E41" s="61"/>
      <c r="F41" s="61"/>
      <c r="G41" s="61"/>
      <c r="H41" s="61"/>
      <c r="I41" s="62">
        <f t="shared" si="5"/>
        <v>70000</v>
      </c>
    </row>
    <row r="42" spans="1:9" ht="42.75" customHeight="1" x14ac:dyDescent="0.25">
      <c r="A42" s="43" t="s">
        <v>19</v>
      </c>
      <c r="B42" s="12" t="s">
        <v>124</v>
      </c>
      <c r="C42" s="61">
        <v>50000</v>
      </c>
      <c r="D42" s="61"/>
      <c r="E42" s="61"/>
      <c r="F42" s="61"/>
      <c r="G42" s="61"/>
      <c r="H42" s="61"/>
      <c r="I42" s="62">
        <f t="shared" si="5"/>
        <v>50000</v>
      </c>
    </row>
    <row r="43" spans="1:9" s="75" customFormat="1" ht="29.25" customHeight="1" x14ac:dyDescent="0.25">
      <c r="A43" s="43" t="s">
        <v>19</v>
      </c>
      <c r="B43" s="12" t="s">
        <v>125</v>
      </c>
      <c r="C43" s="61">
        <v>70000</v>
      </c>
      <c r="D43" s="61"/>
      <c r="E43" s="61"/>
      <c r="F43" s="61"/>
      <c r="G43" s="61"/>
      <c r="H43" s="61"/>
      <c r="I43" s="62">
        <f t="shared" si="5"/>
        <v>70000</v>
      </c>
    </row>
    <row r="44" spans="1:9" ht="30.75" customHeight="1" x14ac:dyDescent="0.25">
      <c r="A44" s="43" t="s">
        <v>19</v>
      </c>
      <c r="B44" s="12" t="s">
        <v>126</v>
      </c>
      <c r="C44" s="61">
        <v>40000</v>
      </c>
      <c r="D44" s="61"/>
      <c r="E44" s="61"/>
      <c r="F44" s="61"/>
      <c r="G44" s="61"/>
      <c r="H44" s="61"/>
      <c r="I44" s="62">
        <f t="shared" si="5"/>
        <v>40000</v>
      </c>
    </row>
    <row r="45" spans="1:9" ht="40.5" customHeight="1" x14ac:dyDescent="0.25">
      <c r="A45" s="43" t="s">
        <v>77</v>
      </c>
      <c r="B45" s="12" t="s">
        <v>127</v>
      </c>
      <c r="C45" s="61"/>
      <c r="D45" s="61">
        <v>80000</v>
      </c>
      <c r="E45" s="61"/>
      <c r="F45" s="61"/>
      <c r="G45" s="61"/>
      <c r="H45" s="61"/>
      <c r="I45" s="62">
        <f t="shared" si="5"/>
        <v>80000</v>
      </c>
    </row>
    <row r="46" spans="1:9" ht="27.75" customHeight="1" x14ac:dyDescent="0.25">
      <c r="A46" s="44" t="s">
        <v>19</v>
      </c>
      <c r="B46" s="45" t="s">
        <v>128</v>
      </c>
      <c r="C46" s="65"/>
      <c r="D46" s="65">
        <v>40000</v>
      </c>
      <c r="E46" s="65"/>
      <c r="F46" s="65"/>
      <c r="G46" s="65"/>
      <c r="H46" s="65"/>
      <c r="I46" s="62">
        <f t="shared" si="5"/>
        <v>40000</v>
      </c>
    </row>
    <row r="47" spans="1:9" ht="29.25" customHeight="1" x14ac:dyDescent="0.25">
      <c r="A47" s="44" t="s">
        <v>77</v>
      </c>
      <c r="B47" s="45" t="s">
        <v>129</v>
      </c>
      <c r="C47" s="65"/>
      <c r="D47" s="65">
        <v>40000</v>
      </c>
      <c r="E47" s="65"/>
      <c r="F47" s="65"/>
      <c r="G47" s="65"/>
      <c r="H47" s="65"/>
      <c r="I47" s="62">
        <f t="shared" si="5"/>
        <v>40000</v>
      </c>
    </row>
    <row r="48" spans="1:9" ht="28.5" customHeight="1" x14ac:dyDescent="0.25">
      <c r="A48" s="44" t="s">
        <v>19</v>
      </c>
      <c r="B48" s="46" t="s">
        <v>87</v>
      </c>
      <c r="C48" s="65"/>
      <c r="D48" s="65">
        <v>30000</v>
      </c>
      <c r="E48" s="65"/>
      <c r="F48" s="65"/>
      <c r="G48" s="65"/>
      <c r="H48" s="65"/>
      <c r="I48" s="62">
        <v>30000</v>
      </c>
    </row>
    <row r="49" spans="1:9" ht="27" customHeight="1" x14ac:dyDescent="0.25">
      <c r="A49" s="44" t="s">
        <v>19</v>
      </c>
      <c r="B49" s="46" t="s">
        <v>130</v>
      </c>
      <c r="C49" s="65">
        <v>30000</v>
      </c>
      <c r="D49" s="65"/>
      <c r="E49" s="65"/>
      <c r="F49" s="65"/>
      <c r="G49" s="65"/>
      <c r="H49" s="65"/>
      <c r="I49" s="62">
        <v>30000</v>
      </c>
    </row>
    <row r="50" spans="1:9" ht="29.25" customHeight="1" x14ac:dyDescent="0.25">
      <c r="A50" s="44" t="s">
        <v>19</v>
      </c>
      <c r="B50" s="46" t="s">
        <v>88</v>
      </c>
      <c r="C50" s="65"/>
      <c r="D50" s="65">
        <v>5000</v>
      </c>
      <c r="E50" s="65"/>
      <c r="F50" s="65"/>
      <c r="G50" s="65"/>
      <c r="H50" s="65"/>
      <c r="I50" s="62">
        <v>5000</v>
      </c>
    </row>
    <row r="51" spans="1:9" ht="29.25" customHeight="1" x14ac:dyDescent="0.25">
      <c r="A51" s="44" t="s">
        <v>19</v>
      </c>
      <c r="B51" s="46" t="s">
        <v>102</v>
      </c>
      <c r="C51" s="65"/>
      <c r="D51" s="65">
        <v>50000</v>
      </c>
      <c r="E51" s="65"/>
      <c r="F51" s="65"/>
      <c r="G51" s="65"/>
      <c r="H51" s="65"/>
      <c r="I51" s="62">
        <v>50000</v>
      </c>
    </row>
    <row r="52" spans="1:9" ht="29.25" customHeight="1" x14ac:dyDescent="0.25">
      <c r="A52" s="44" t="s">
        <v>19</v>
      </c>
      <c r="B52" s="46" t="s">
        <v>89</v>
      </c>
      <c r="C52" s="65"/>
      <c r="D52" s="65">
        <v>60000</v>
      </c>
      <c r="E52" s="65"/>
      <c r="F52" s="65"/>
      <c r="G52" s="65"/>
      <c r="H52" s="65"/>
      <c r="I52" s="62">
        <v>60000</v>
      </c>
    </row>
    <row r="53" spans="1:9" ht="24.75" customHeight="1" x14ac:dyDescent="0.25">
      <c r="A53" s="44" t="s">
        <v>19</v>
      </c>
      <c r="B53" s="46" t="s">
        <v>133</v>
      </c>
      <c r="C53" s="65">
        <v>80000</v>
      </c>
      <c r="D53" s="65"/>
      <c r="E53" s="65"/>
      <c r="F53" s="65"/>
      <c r="G53" s="65"/>
      <c r="H53" s="65"/>
      <c r="I53" s="62">
        <v>80000</v>
      </c>
    </row>
    <row r="54" spans="1:9" ht="24.75" customHeight="1" x14ac:dyDescent="0.25">
      <c r="A54" s="44" t="s">
        <v>19</v>
      </c>
      <c r="B54" s="46" t="s">
        <v>131</v>
      </c>
      <c r="C54" s="65">
        <v>60000</v>
      </c>
      <c r="D54" s="65"/>
      <c r="E54" s="65"/>
      <c r="F54" s="65"/>
      <c r="G54" s="65"/>
      <c r="H54" s="65"/>
      <c r="I54" s="62">
        <v>60000</v>
      </c>
    </row>
    <row r="55" spans="1:9" ht="27" customHeight="1" x14ac:dyDescent="0.25">
      <c r="A55" s="44" t="s">
        <v>19</v>
      </c>
      <c r="B55" s="46" t="s">
        <v>132</v>
      </c>
      <c r="C55" s="65">
        <v>50000</v>
      </c>
      <c r="D55" s="65"/>
      <c r="E55" s="65"/>
      <c r="F55" s="65"/>
      <c r="G55" s="65"/>
      <c r="H55" s="65"/>
      <c r="I55" s="62">
        <v>50000</v>
      </c>
    </row>
    <row r="56" spans="1:9" ht="27" customHeight="1" x14ac:dyDescent="0.25">
      <c r="A56" s="44" t="s">
        <v>19</v>
      </c>
      <c r="B56" s="46" t="s">
        <v>90</v>
      </c>
      <c r="C56" s="65"/>
      <c r="D56" s="65">
        <v>150000</v>
      </c>
      <c r="E56" s="65"/>
      <c r="F56" s="65"/>
      <c r="G56" s="65"/>
      <c r="H56" s="65"/>
      <c r="I56" s="62">
        <v>150000</v>
      </c>
    </row>
    <row r="57" spans="1:9" ht="27" customHeight="1" x14ac:dyDescent="0.25">
      <c r="A57" s="44" t="s">
        <v>86</v>
      </c>
      <c r="B57" s="46" t="s">
        <v>136</v>
      </c>
      <c r="C57" s="65">
        <v>10000</v>
      </c>
      <c r="D57" s="65"/>
      <c r="E57" s="65"/>
      <c r="F57" s="65"/>
      <c r="G57" s="65"/>
      <c r="H57" s="65"/>
      <c r="I57" s="62">
        <f>C57+E57</f>
        <v>10000</v>
      </c>
    </row>
    <row r="58" spans="1:9" ht="27" customHeight="1" x14ac:dyDescent="0.25">
      <c r="A58" s="42">
        <v>2</v>
      </c>
      <c r="B58" s="19" t="s">
        <v>137</v>
      </c>
      <c r="C58" s="10">
        <v>20000</v>
      </c>
      <c r="D58" s="10"/>
      <c r="E58" s="10"/>
      <c r="F58" s="10"/>
      <c r="G58" s="10"/>
      <c r="H58" s="10"/>
      <c r="I58" s="35">
        <v>20000</v>
      </c>
    </row>
    <row r="59" spans="1:9" ht="27" customHeight="1" x14ac:dyDescent="0.25">
      <c r="A59" s="44" t="s">
        <v>86</v>
      </c>
      <c r="B59" s="46" t="s">
        <v>147</v>
      </c>
      <c r="C59" s="65">
        <v>20000</v>
      </c>
      <c r="D59" s="65"/>
      <c r="E59" s="65"/>
      <c r="F59" s="65"/>
      <c r="G59" s="65"/>
      <c r="H59" s="65"/>
      <c r="I59" s="62">
        <v>20000</v>
      </c>
    </row>
    <row r="60" spans="1:9" ht="27" customHeight="1" x14ac:dyDescent="0.25">
      <c r="A60" s="42">
        <v>2</v>
      </c>
      <c r="B60" s="19" t="s">
        <v>122</v>
      </c>
      <c r="C60" s="10">
        <v>36000</v>
      </c>
      <c r="D60" s="10"/>
      <c r="E60" s="10"/>
      <c r="F60" s="10"/>
      <c r="G60" s="10"/>
      <c r="H60" s="10"/>
      <c r="I60" s="35">
        <f>C60+D60+E60+F60+G60+H60</f>
        <v>36000</v>
      </c>
    </row>
    <row r="61" spans="1:9" ht="27" customHeight="1" x14ac:dyDescent="0.25">
      <c r="A61" s="36" t="s">
        <v>92</v>
      </c>
      <c r="B61" s="60" t="s">
        <v>121</v>
      </c>
      <c r="C61" s="57">
        <v>36000</v>
      </c>
      <c r="D61" s="63"/>
      <c r="E61" s="66"/>
      <c r="F61" s="66"/>
      <c r="G61" s="66"/>
      <c r="H61" s="66"/>
      <c r="I61" s="63">
        <f>SUM(C61:H61)</f>
        <v>36000</v>
      </c>
    </row>
    <row r="62" spans="1:9" ht="27" customHeight="1" x14ac:dyDescent="0.25">
      <c r="A62" s="5" t="s">
        <v>107</v>
      </c>
      <c r="B62" s="6" t="s">
        <v>29</v>
      </c>
      <c r="C62" s="79">
        <f>C63+C65+C68</f>
        <v>36000</v>
      </c>
      <c r="D62" s="79">
        <f>D63+D65+D68</f>
        <v>55000</v>
      </c>
      <c r="E62" s="79"/>
      <c r="F62" s="79"/>
      <c r="G62" s="79"/>
      <c r="H62" s="79"/>
      <c r="I62" s="80">
        <f t="shared" ref="I62:I67" si="6">SUM(C62:H62)</f>
        <v>91000</v>
      </c>
    </row>
    <row r="63" spans="1:9" ht="27" customHeight="1" x14ac:dyDescent="0.25">
      <c r="A63" s="81">
        <v>1</v>
      </c>
      <c r="B63" s="9" t="s">
        <v>109</v>
      </c>
      <c r="C63" s="82"/>
      <c r="D63" s="82">
        <v>30000</v>
      </c>
      <c r="E63" s="82"/>
      <c r="F63" s="82"/>
      <c r="G63" s="82"/>
      <c r="H63" s="82"/>
      <c r="I63" s="83">
        <f t="shared" si="6"/>
        <v>30000</v>
      </c>
    </row>
    <row r="64" spans="1:9" ht="27" customHeight="1" x14ac:dyDescent="0.25">
      <c r="A64" s="44" t="s">
        <v>19</v>
      </c>
      <c r="B64" s="46" t="s">
        <v>110</v>
      </c>
      <c r="C64" s="65"/>
      <c r="D64" s="65">
        <v>30000</v>
      </c>
      <c r="E64" s="65"/>
      <c r="F64" s="65"/>
      <c r="G64" s="65"/>
      <c r="H64" s="65"/>
      <c r="I64" s="62">
        <f t="shared" si="6"/>
        <v>30000</v>
      </c>
    </row>
    <row r="65" spans="1:9" ht="27" customHeight="1" x14ac:dyDescent="0.25">
      <c r="A65" s="81"/>
      <c r="B65" s="9" t="s">
        <v>30</v>
      </c>
      <c r="C65" s="82">
        <v>10000</v>
      </c>
      <c r="D65" s="82">
        <v>25000</v>
      </c>
      <c r="E65" s="82"/>
      <c r="F65" s="82"/>
      <c r="G65" s="82"/>
      <c r="H65" s="82"/>
      <c r="I65" s="83">
        <f t="shared" si="6"/>
        <v>35000</v>
      </c>
    </row>
    <row r="66" spans="1:9" ht="39.75" customHeight="1" x14ac:dyDescent="0.25">
      <c r="A66" s="84" t="s">
        <v>19</v>
      </c>
      <c r="B66" s="46" t="s">
        <v>134</v>
      </c>
      <c r="C66" s="85"/>
      <c r="D66" s="85">
        <v>25000</v>
      </c>
      <c r="E66" s="85"/>
      <c r="F66" s="85"/>
      <c r="G66" s="85"/>
      <c r="H66" s="85"/>
      <c r="I66" s="86">
        <f t="shared" si="6"/>
        <v>25000</v>
      </c>
    </row>
    <row r="67" spans="1:9" ht="32.25" customHeight="1" x14ac:dyDescent="0.25">
      <c r="A67" s="84" t="s">
        <v>19</v>
      </c>
      <c r="B67" s="46" t="s">
        <v>135</v>
      </c>
      <c r="C67" s="85">
        <v>10000</v>
      </c>
      <c r="D67" s="85"/>
      <c r="E67" s="85"/>
      <c r="F67" s="85"/>
      <c r="G67" s="85"/>
      <c r="H67" s="85"/>
      <c r="I67" s="86">
        <f t="shared" si="6"/>
        <v>10000</v>
      </c>
    </row>
    <row r="68" spans="1:9" ht="27" customHeight="1" x14ac:dyDescent="0.25">
      <c r="A68" s="81"/>
      <c r="B68" s="9" t="s">
        <v>142</v>
      </c>
      <c r="C68" s="82">
        <v>26000</v>
      </c>
      <c r="D68" s="82"/>
      <c r="E68" s="82"/>
      <c r="F68" s="82"/>
      <c r="G68" s="82"/>
      <c r="H68" s="82"/>
      <c r="I68" s="83">
        <v>26000</v>
      </c>
    </row>
    <row r="69" spans="1:9" ht="52.5" customHeight="1" x14ac:dyDescent="0.25">
      <c r="A69" s="84" t="s">
        <v>19</v>
      </c>
      <c r="B69" s="46" t="s">
        <v>143</v>
      </c>
      <c r="C69" s="85">
        <v>26000</v>
      </c>
      <c r="D69" s="85"/>
      <c r="E69" s="85"/>
      <c r="F69" s="85"/>
      <c r="G69" s="85"/>
      <c r="H69" s="85"/>
      <c r="I69" s="86">
        <v>26000</v>
      </c>
    </row>
    <row r="70" spans="1:9" ht="32.25" customHeight="1" x14ac:dyDescent="0.25">
      <c r="A70" s="5" t="s">
        <v>108</v>
      </c>
      <c r="B70" s="6" t="s">
        <v>66</v>
      </c>
      <c r="C70" s="7">
        <f>C71+C75</f>
        <v>185900</v>
      </c>
      <c r="D70" s="7">
        <f>D71+D75</f>
        <v>106314</v>
      </c>
      <c r="E70" s="7">
        <f>E71+E75</f>
        <v>50000</v>
      </c>
      <c r="F70" s="7"/>
      <c r="G70" s="7"/>
      <c r="H70" s="7"/>
      <c r="I70" s="7">
        <f>C70+D70+E70</f>
        <v>342214</v>
      </c>
    </row>
    <row r="71" spans="1:9" ht="32.25" customHeight="1" x14ac:dyDescent="0.25">
      <c r="A71" s="58"/>
      <c r="B71" s="9" t="s">
        <v>138</v>
      </c>
      <c r="C71" s="59">
        <f>C72+C73+C74</f>
        <v>185900</v>
      </c>
      <c r="D71" s="59">
        <f>D72+D74</f>
        <v>44100</v>
      </c>
      <c r="E71" s="59">
        <f>E74</f>
        <v>50000</v>
      </c>
      <c r="F71" s="59"/>
      <c r="G71" s="59"/>
      <c r="H71" s="59"/>
      <c r="I71" s="59">
        <f>C71+D71+E71</f>
        <v>280000</v>
      </c>
    </row>
    <row r="72" spans="1:9" ht="30.75" customHeight="1" x14ac:dyDescent="0.25">
      <c r="A72" s="36" t="s">
        <v>19</v>
      </c>
      <c r="B72" s="60" t="s">
        <v>139</v>
      </c>
      <c r="C72" s="57">
        <v>70000</v>
      </c>
      <c r="D72" s="57">
        <v>20000</v>
      </c>
      <c r="E72" s="57"/>
      <c r="F72" s="57"/>
      <c r="G72" s="57"/>
      <c r="H72" s="57"/>
      <c r="I72" s="57">
        <v>90000</v>
      </c>
    </row>
    <row r="73" spans="1:9" ht="30.75" customHeight="1" x14ac:dyDescent="0.25">
      <c r="A73" s="36" t="s">
        <v>19</v>
      </c>
      <c r="B73" s="60" t="s">
        <v>140</v>
      </c>
      <c r="C73" s="57">
        <v>100000</v>
      </c>
      <c r="D73" s="57"/>
      <c r="E73" s="57"/>
      <c r="F73" s="57"/>
      <c r="G73" s="57"/>
      <c r="H73" s="57"/>
      <c r="I73" s="57">
        <v>100000</v>
      </c>
    </row>
    <row r="74" spans="1:9" ht="39" customHeight="1" x14ac:dyDescent="0.25">
      <c r="A74" s="36" t="s">
        <v>19</v>
      </c>
      <c r="B74" s="60" t="s">
        <v>141</v>
      </c>
      <c r="C74" s="57">
        <v>15900</v>
      </c>
      <c r="D74" s="57">
        <v>24100</v>
      </c>
      <c r="E74" s="57">
        <v>50000</v>
      </c>
      <c r="F74" s="57"/>
      <c r="G74" s="57"/>
      <c r="H74" s="57"/>
      <c r="I74" s="57">
        <f>SUM(C74:H74)</f>
        <v>90000</v>
      </c>
    </row>
    <row r="75" spans="1:9" ht="26.25" customHeight="1" x14ac:dyDescent="0.25">
      <c r="A75" s="33">
        <v>2</v>
      </c>
      <c r="B75" s="9" t="s">
        <v>70</v>
      </c>
      <c r="C75" s="35">
        <f t="shared" ref="C75:H75" si="7">C76+C77</f>
        <v>0</v>
      </c>
      <c r="D75" s="35">
        <f t="shared" si="7"/>
        <v>62214</v>
      </c>
      <c r="E75" s="35">
        <f t="shared" si="7"/>
        <v>0</v>
      </c>
      <c r="F75" s="35">
        <f t="shared" si="7"/>
        <v>0</v>
      </c>
      <c r="G75" s="35">
        <f t="shared" si="7"/>
        <v>0</v>
      </c>
      <c r="H75" s="35">
        <f t="shared" si="7"/>
        <v>0</v>
      </c>
      <c r="I75" s="35">
        <f>C75+D75+E75+F75+G75+H75</f>
        <v>62214</v>
      </c>
    </row>
    <row r="76" spans="1:9" ht="37.5" customHeight="1" x14ac:dyDescent="0.25">
      <c r="A76" s="44" t="s">
        <v>71</v>
      </c>
      <c r="B76" s="21" t="s">
        <v>72</v>
      </c>
      <c r="C76" s="11"/>
      <c r="D76" s="61">
        <v>59910</v>
      </c>
      <c r="E76" s="61"/>
      <c r="F76" s="61"/>
      <c r="G76" s="61"/>
      <c r="H76" s="61"/>
      <c r="I76" s="62">
        <f>C76+D76+E76+F76</f>
        <v>59910</v>
      </c>
    </row>
    <row r="77" spans="1:9" ht="26.25" customHeight="1" x14ac:dyDescent="0.25">
      <c r="A77" s="44" t="s">
        <v>71</v>
      </c>
      <c r="B77" s="21" t="s">
        <v>73</v>
      </c>
      <c r="C77" s="11"/>
      <c r="D77" s="61">
        <v>2304</v>
      </c>
      <c r="E77" s="61"/>
      <c r="F77" s="61"/>
      <c r="G77" s="61"/>
      <c r="H77" s="61"/>
      <c r="I77" s="62">
        <f>C77+D77+E77+F77</f>
        <v>2304</v>
      </c>
    </row>
    <row r="78" spans="1:9" s="75" customFormat="1" ht="26.25" customHeight="1" x14ac:dyDescent="0.25">
      <c r="A78" s="48"/>
      <c r="B78" s="49" t="s">
        <v>74</v>
      </c>
      <c r="C78" s="50">
        <f>C11+C16</f>
        <v>971500</v>
      </c>
      <c r="D78" s="50">
        <f>D11+D16</f>
        <v>1037714</v>
      </c>
      <c r="E78" s="50">
        <f>E11+E16</f>
        <v>50000</v>
      </c>
      <c r="F78" s="50">
        <f>F11+F16</f>
        <v>0</v>
      </c>
      <c r="G78" s="50">
        <f>G11+G16</f>
        <v>0</v>
      </c>
      <c r="H78" s="50">
        <v>0</v>
      </c>
      <c r="I78" s="76">
        <f>C78+D78+E78+F78+G78+H78</f>
        <v>2059214</v>
      </c>
    </row>
    <row r="79" spans="1:9" ht="26.25" customHeight="1" x14ac:dyDescent="0.25">
      <c r="A79" s="52"/>
      <c r="B79" s="53"/>
      <c r="C79" s="53"/>
      <c r="D79" s="53"/>
      <c r="E79" s="53"/>
      <c r="F79" s="53"/>
      <c r="G79" s="53"/>
      <c r="H79" s="53"/>
      <c r="I79" s="53"/>
    </row>
    <row r="80" spans="1:9" ht="28.5" customHeight="1" x14ac:dyDescent="0.25"/>
    <row r="81" spans="1:2" ht="30" customHeight="1" x14ac:dyDescent="0.25">
      <c r="A81" s="52"/>
      <c r="B81" s="53"/>
    </row>
    <row r="82" spans="1:2" ht="31.5" customHeight="1" x14ac:dyDescent="0.25">
      <c r="A82" s="52"/>
      <c r="B82" s="54" t="s">
        <v>95</v>
      </c>
    </row>
    <row r="83" spans="1:2" ht="29.25" customHeight="1" x14ac:dyDescent="0.25">
      <c r="A83" s="52"/>
      <c r="B83" s="55" t="s">
        <v>96</v>
      </c>
    </row>
    <row r="84" spans="1:2" ht="26.25" customHeight="1" x14ac:dyDescent="0.25">
      <c r="A84" s="52"/>
      <c r="B84" s="54"/>
    </row>
    <row r="85" spans="1:2" ht="27.75" customHeight="1" x14ac:dyDescent="0.25">
      <c r="A85" s="52"/>
      <c r="B85" s="54" t="s">
        <v>97</v>
      </c>
    </row>
    <row r="86" spans="1:2" ht="28.5" customHeight="1" x14ac:dyDescent="0.25">
      <c r="A86" s="52"/>
      <c r="B86" s="55" t="s">
        <v>98</v>
      </c>
    </row>
    <row r="87" spans="1:2" ht="26.25" customHeight="1" x14ac:dyDescent="0.25"/>
    <row r="88" spans="1:2" ht="27.75" customHeight="1" x14ac:dyDescent="0.25"/>
    <row r="89" spans="1:2" ht="32.25" customHeight="1" x14ac:dyDescent="0.25"/>
    <row r="90" spans="1:2" ht="54.75" customHeight="1" x14ac:dyDescent="0.25"/>
    <row r="91" spans="1:2" ht="42.75" customHeight="1" x14ac:dyDescent="0.25"/>
  </sheetData>
  <mergeCells count="15">
    <mergeCell ref="A2:I2"/>
    <mergeCell ref="A3:I3"/>
    <mergeCell ref="A5:I5"/>
    <mergeCell ref="A6:I6"/>
    <mergeCell ref="A7:I7"/>
    <mergeCell ref="A8:A10"/>
    <mergeCell ref="B8:B10"/>
    <mergeCell ref="C8:I8"/>
    <mergeCell ref="C9:C10"/>
    <mergeCell ref="D9:D10"/>
    <mergeCell ref="E9:E10"/>
    <mergeCell ref="F9:F10"/>
    <mergeCell ref="G9:G10"/>
    <mergeCell ref="H9:H10"/>
    <mergeCell ref="I9:I10"/>
  </mergeCells>
  <pageMargins left="0.70866141732283472" right="0.70866141732283472" top="0.74803149606299213" bottom="0.74803149606299213" header="0.31496062992125984" footer="0.31496062992125984"/>
  <pageSetup paperSize="9" scale="9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2</vt:i4>
      </vt:variant>
    </vt:vector>
  </HeadingPairs>
  <TitlesOfParts>
    <vt:vector size="2" baseType="lpstr">
      <vt:lpstr>Лист1</vt:lpstr>
      <vt:lpstr>Капиталови  2021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Gulci</dc:creator>
  <cp:lastModifiedBy>Siana</cp:lastModifiedBy>
  <cp:lastPrinted>2021-01-27T12:17:26Z</cp:lastPrinted>
  <dcterms:created xsi:type="dcterms:W3CDTF">2019-01-29T15:23:13Z</dcterms:created>
  <dcterms:modified xsi:type="dcterms:W3CDTF">2021-01-29T11:26:29Z</dcterms:modified>
</cp:coreProperties>
</file>